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aceplacenaples.sharepoint.com/sites/GracePlaceforChildrenandFamilies2/Shared Documents/General/Payroll/"/>
    </mc:Choice>
  </mc:AlternateContent>
  <xr:revisionPtr revIDLastSave="0" documentId="8_{DBA51C68-E143-42A2-AC68-3005161BB4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i-Weekly" sheetId="11" r:id="rId1"/>
    <sheet name="Sheet1" sheetId="14" r:id="rId2"/>
    <sheet name="Data Source" sheetId="13" state="hidden" r:id="rId3"/>
  </sheets>
  <definedNames>
    <definedName name="_xlnm._FilterDatabase" localSheetId="2" hidden="1">'Data Source'!$A$1:$D$1</definedName>
    <definedName name="Name">'Data Source'!$A$2:$A$17</definedName>
    <definedName name="_xlnm.Print_Area" localSheetId="0">'Bi-Weekly'!$A$1:$S$36</definedName>
    <definedName name="valuevx">42.314159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1" l="1"/>
  <c r="N19" i="11"/>
  <c r="N18" i="11"/>
  <c r="N17" i="11"/>
  <c r="N16" i="11"/>
  <c r="N15" i="11"/>
  <c r="N22" i="11" s="1"/>
  <c r="P22" i="11" s="1"/>
  <c r="A15" i="11"/>
  <c r="A16" i="11" s="1"/>
  <c r="A17" i="11" s="1"/>
  <c r="A18" i="11" s="1"/>
  <c r="A19" i="11" s="1"/>
  <c r="A20" i="11" s="1"/>
  <c r="A21" i="11" s="1"/>
  <c r="A23" i="11" s="1"/>
  <c r="A24" i="11" s="1"/>
  <c r="A25" i="11" s="1"/>
  <c r="A26" i="11" s="1"/>
  <c r="A27" i="11" s="1"/>
  <c r="A28" i="11" s="1"/>
  <c r="A29" i="11" s="1"/>
  <c r="N14" i="11"/>
  <c r="P14" i="11" s="1"/>
  <c r="N21" i="11"/>
  <c r="V3" i="11"/>
  <c r="W7" i="11" s="1"/>
  <c r="N23" i="11"/>
  <c r="N24" i="11"/>
  <c r="N25" i="11"/>
  <c r="N26" i="11"/>
  <c r="N27" i="11"/>
  <c r="N28" i="11"/>
  <c r="N29" i="11"/>
  <c r="Q31" i="11"/>
  <c r="R31" i="11"/>
  <c r="S31" i="11"/>
  <c r="S33" i="11" s="1"/>
  <c r="O14" i="11" l="1"/>
  <c r="O22" i="11"/>
  <c r="R33" i="11"/>
  <c r="Q33" i="11"/>
  <c r="N30" i="11"/>
  <c r="P30" i="11" s="1"/>
  <c r="X12" i="11"/>
  <c r="Z7" i="11"/>
  <c r="Y7" i="11"/>
  <c r="Y6" i="11"/>
  <c r="Y12" i="11"/>
  <c r="Y9" i="11"/>
  <c r="W9" i="11"/>
  <c r="Z9" i="11"/>
  <c r="X5" i="11"/>
  <c r="W11" i="11"/>
  <c r="AB12" i="11"/>
  <c r="X11" i="11"/>
  <c r="V9" i="11"/>
  <c r="AB8" i="11"/>
  <c r="AB11" i="11"/>
  <c r="X8" i="11"/>
  <c r="X6" i="11"/>
  <c r="AB6" i="11"/>
  <c r="W8" i="11"/>
  <c r="V5" i="11"/>
  <c r="Z11" i="11"/>
  <c r="V12" i="11"/>
  <c r="Y11" i="11"/>
  <c r="AA12" i="11"/>
  <c r="Y8" i="11"/>
  <c r="V7" i="11"/>
  <c r="W6" i="11"/>
  <c r="AB9" i="11"/>
  <c r="Z6" i="11"/>
  <c r="AA8" i="11"/>
  <c r="X7" i="11"/>
  <c r="AB7" i="11"/>
  <c r="V6" i="11"/>
  <c r="Y5" i="11"/>
  <c r="AB5" i="11"/>
  <c r="Z12" i="11"/>
  <c r="AA6" i="11"/>
  <c r="AA7" i="11"/>
  <c r="AA11" i="11"/>
  <c r="V8" i="11"/>
  <c r="V11" i="11"/>
  <c r="AA9" i="11"/>
  <c r="AA5" i="11"/>
  <c r="W5" i="11"/>
  <c r="X9" i="11"/>
  <c r="Z5" i="11"/>
  <c r="W12" i="11"/>
  <c r="Z8" i="11"/>
  <c r="O30" i="11" l="1"/>
  <c r="P31" i="11"/>
  <c r="P33" i="11" s="1"/>
  <c r="O31" i="11" l="1"/>
  <c r="R35" i="11" s="1"/>
  <c r="O33" i="11" l="1"/>
</calcChain>
</file>

<file path=xl/sharedStrings.xml><?xml version="1.0" encoding="utf-8"?>
<sst xmlns="http://schemas.openxmlformats.org/spreadsheetml/2006/main" count="214" uniqueCount="140">
  <si>
    <t>Bi-Weekly Employee Time Sheet</t>
  </si>
  <si>
    <r>
      <t xml:space="preserve">Use </t>
    </r>
    <r>
      <rPr>
        <b/>
        <sz val="12"/>
        <rFont val="Century Gothic"/>
        <family val="2"/>
      </rPr>
      <t>the</t>
    </r>
    <r>
      <rPr>
        <b/>
        <sz val="12"/>
        <color indexed="10"/>
        <rFont val="Century Gothic"/>
        <family val="2"/>
      </rPr>
      <t xml:space="preserve"> </t>
    </r>
    <r>
      <rPr>
        <b/>
        <u/>
        <sz val="12"/>
        <color indexed="10"/>
        <rFont val="Century Gothic"/>
        <family val="2"/>
      </rPr>
      <t>TAB</t>
    </r>
    <r>
      <rPr>
        <b/>
        <sz val="12"/>
        <color indexed="10"/>
        <rFont val="Century Gothic"/>
        <family val="2"/>
      </rPr>
      <t xml:space="preserve"> button </t>
    </r>
    <r>
      <rPr>
        <b/>
        <sz val="12"/>
        <rFont val="Century Gothic"/>
        <family val="2"/>
      </rPr>
      <t>to move to the</t>
    </r>
    <r>
      <rPr>
        <b/>
        <sz val="12"/>
        <color indexed="10"/>
        <rFont val="Century Gothic"/>
        <family val="2"/>
      </rPr>
      <t xml:space="preserve"> NEXT FIELD</t>
    </r>
  </si>
  <si>
    <t>Reference</t>
  </si>
  <si>
    <t>Month:</t>
  </si>
  <si>
    <t xml:space="preserve">Grace Place for Children and Families </t>
  </si>
  <si>
    <t>Su</t>
  </si>
  <si>
    <t>M</t>
  </si>
  <si>
    <t>Tu</t>
  </si>
  <si>
    <t>W</t>
  </si>
  <si>
    <t>Th</t>
  </si>
  <si>
    <t>F</t>
  </si>
  <si>
    <t>Sa</t>
  </si>
  <si>
    <t xml:space="preserve">4300 21st SW </t>
  </si>
  <si>
    <t>Employee Name:</t>
  </si>
  <si>
    <t>Naples, FL 34116</t>
  </si>
  <si>
    <t>Employees should always complete their own time sheets.</t>
  </si>
  <si>
    <t>Manager Name:</t>
  </si>
  <si>
    <t>Delia Buckley</t>
  </si>
  <si>
    <t xml:space="preserve">Use the drop down menus in the activity and the deparment columns. And the drop down menu for the manger's name, contract hours, program and your title. </t>
  </si>
  <si>
    <t xml:space="preserve">Contract Hrs: </t>
  </si>
  <si>
    <t>Less than 30 hrs</t>
  </si>
  <si>
    <t>Leave the middle column blank for lunch break.</t>
  </si>
  <si>
    <t xml:space="preserve">Program: </t>
  </si>
  <si>
    <t>Bright Beginnings</t>
  </si>
  <si>
    <t>This time sheet is available online at the Grace Place website and in Bamboo.</t>
  </si>
  <si>
    <t>Title :</t>
  </si>
  <si>
    <t>Welcome Center Receiptionist</t>
  </si>
  <si>
    <t>Pay periods always start on Sunday regardless of the 1st day of work for the employee.</t>
  </si>
  <si>
    <t>Period Starting:</t>
  </si>
  <si>
    <t>Ending:</t>
  </si>
  <si>
    <t>Day of Week</t>
  </si>
  <si>
    <t>Time
In</t>
  </si>
  <si>
    <t>Time
Out</t>
  </si>
  <si>
    <t>Activity</t>
  </si>
  <si>
    <t xml:space="preserve">Department </t>
  </si>
  <si>
    <t xml:space="preserve">Activity </t>
  </si>
  <si>
    <t>Department</t>
  </si>
  <si>
    <t>Total
Hrs</t>
  </si>
  <si>
    <t>Regular
Hrs</t>
  </si>
  <si>
    <t>Overtime
Hrs</t>
  </si>
  <si>
    <t>PTO
Hrs</t>
  </si>
  <si>
    <t>Holiday
Hrs</t>
  </si>
  <si>
    <t>Other</t>
  </si>
  <si>
    <t>SAMPLE</t>
  </si>
  <si>
    <t>Direct Service to Students</t>
  </si>
  <si>
    <t>Adult Education</t>
  </si>
  <si>
    <t>Direct Student Services</t>
  </si>
  <si>
    <t>Pay Period</t>
  </si>
  <si>
    <t>Time Sheets Due</t>
  </si>
  <si>
    <t>CK Date</t>
  </si>
  <si>
    <t>Lesson Planning</t>
  </si>
  <si>
    <t>Bright Beginnings ECE</t>
  </si>
  <si>
    <t>07/11/21 - 07/24/21</t>
  </si>
  <si>
    <t>07/25/21 - 08/07/21</t>
  </si>
  <si>
    <t>08/08/21 - 08/21/21</t>
  </si>
  <si>
    <t>08/22/21 - 09/04/21</t>
  </si>
  <si>
    <t>09/05/21 - 09/18/21</t>
  </si>
  <si>
    <t>09/19/21 - 10/02/21</t>
  </si>
  <si>
    <t>10/03/21 - 10/16/21</t>
  </si>
  <si>
    <t xml:space="preserve">OT-WEEK #1: </t>
  </si>
  <si>
    <t>02/06/22 - 02/19/22</t>
  </si>
  <si>
    <t>Family Services</t>
  </si>
  <si>
    <t>10/17/21 - 10/30/21</t>
  </si>
  <si>
    <t>Elementary School – 21st</t>
  </si>
  <si>
    <t>10/31/21 - 11/13/21</t>
  </si>
  <si>
    <t>11/14/21 - 11/27/21</t>
  </si>
  <si>
    <t>11/28/21 - 12/11/21</t>
  </si>
  <si>
    <t>12/12/21 - 12/25/21</t>
  </si>
  <si>
    <t>12/26/21 - 01/08/22</t>
  </si>
  <si>
    <t>01/09/22 - 01/22/22</t>
  </si>
  <si>
    <t xml:space="preserve">OT-WEEK #2: </t>
  </si>
  <si>
    <t>Total Hrs:</t>
  </si>
  <si>
    <t>02/20/22 - 03/05/22</t>
  </si>
  <si>
    <t>Employee Signature</t>
  </si>
  <si>
    <t>Date</t>
  </si>
  <si>
    <t>Notes:</t>
  </si>
  <si>
    <t>Examples: (Waved lunch, Other Hrs - jury duty, bereavement, etc)</t>
  </si>
  <si>
    <t>03/06/22 - 03/19/22</t>
  </si>
  <si>
    <t>Total Pay:</t>
  </si>
  <si>
    <t>03/20/22 - 04/02/22</t>
  </si>
  <si>
    <t>Manager Signature (Program #)</t>
  </si>
  <si>
    <t>04/03/22 - 04/16/22</t>
  </si>
  <si>
    <t>Grand Total Hours:</t>
  </si>
  <si>
    <t>04/14/22 - 04/30/22</t>
  </si>
  <si>
    <t>Manager Signature (Program #2)</t>
  </si>
  <si>
    <t>{42}</t>
  </si>
  <si>
    <t>05/01/22 - 05/14/22</t>
  </si>
  <si>
    <t xml:space="preserve">I certify that the information on this report is correct, and accurately reflects an after-the-fact distribution of the total activity </t>
  </si>
  <si>
    <t>05/15/22 - 05/28/22</t>
  </si>
  <si>
    <t>for which the employee is compensated during this payroll period.</t>
  </si>
  <si>
    <t>05/29/22 - 06/11/22</t>
  </si>
  <si>
    <t>06/12/22 - 06/25/22</t>
  </si>
  <si>
    <t>06/26/22 - 07/09/22</t>
  </si>
  <si>
    <t>07/10/22 - 07/23/22</t>
  </si>
  <si>
    <t>07/24/22 - 08/06/22</t>
  </si>
  <si>
    <t>Names</t>
  </si>
  <si>
    <t>Programs</t>
  </si>
  <si>
    <t>Title</t>
  </si>
  <si>
    <t>Andy Perez</t>
  </si>
  <si>
    <t>Administration</t>
  </si>
  <si>
    <t>Bus Driver</t>
  </si>
  <si>
    <t>Ashlea A. Heck</t>
  </si>
  <si>
    <t>Adult Education Program</t>
  </si>
  <si>
    <t>Certified Teacher</t>
  </si>
  <si>
    <t>Tara E. Barrett</t>
  </si>
  <si>
    <t>Chief Program Officer</t>
  </si>
  <si>
    <t>Chrissie Missal</t>
  </si>
  <si>
    <t>Elementary School–21st</t>
  </si>
  <si>
    <t>Custodial and Food Pantry Manager</t>
  </si>
  <si>
    <t>Colleen Durham</t>
  </si>
  <si>
    <t>Facilities</t>
  </si>
  <si>
    <t xml:space="preserve">Custodian </t>
  </si>
  <si>
    <t>Crystal Hidalgo</t>
  </si>
  <si>
    <t xml:space="preserve">Family Literacy </t>
  </si>
  <si>
    <t>Enrichment Leader</t>
  </si>
  <si>
    <t>Diane M. Ponton</t>
  </si>
  <si>
    <t>High School–21st</t>
  </si>
  <si>
    <t>Enrichment Teacher</t>
  </si>
  <si>
    <t>Donna Lee Clark</t>
  </si>
  <si>
    <t>Middle School–21st</t>
  </si>
  <si>
    <t>Grants Director</t>
  </si>
  <si>
    <t>Lead Teacher</t>
  </si>
  <si>
    <t>Karen Rodino</t>
  </si>
  <si>
    <t>LPA</t>
  </si>
  <si>
    <t>Kim Y. Renenhard</t>
  </si>
  <si>
    <t>Manager, Annual Giving</t>
  </si>
  <si>
    <t>Lära Fisher</t>
  </si>
  <si>
    <t>PA</t>
  </si>
  <si>
    <t>Oscar F. Rodriguez Cortes</t>
  </si>
  <si>
    <t>Parent Time Teacher</t>
  </si>
  <si>
    <t>Quela Cameron</t>
  </si>
  <si>
    <t>Program Coordinator</t>
  </si>
  <si>
    <t>Sheila Oxx</t>
  </si>
  <si>
    <t>Program Manager</t>
  </si>
  <si>
    <t>Thomas, Hillary</t>
  </si>
  <si>
    <t>Program Support</t>
  </si>
  <si>
    <t>School Age Program Director</t>
  </si>
  <si>
    <t>Snack/Translator</t>
  </si>
  <si>
    <t>Support Teacher</t>
  </si>
  <si>
    <t>Volunteer &amp; Community Engagement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</si>
</sst>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_(* #,##0.00_);_(* \(#,##0.00\);;_(@_)"/>
    <numFmt numFmtId="166" formatCode="ddd\ m/d"/>
    <numFmt numFmtId="167" formatCode="d"/>
    <numFmt numFmtId="168" formatCode="mmmm\ yyyy"/>
    <numFmt numFmtId="169" formatCode="mm/dd/yy;@"/>
  </numFmts>
  <fonts count="58">
    <font>
      <sz val="10"/>
      <name val="Trebuchet MS"/>
      <family val="2"/>
    </font>
    <font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8"/>
      <color indexed="6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b/>
      <sz val="12"/>
      <color indexed="9"/>
      <name val="Century Gothic"/>
      <family val="2"/>
    </font>
    <font>
      <sz val="10"/>
      <color indexed="9"/>
      <name val="Century Gothic"/>
      <family val="2"/>
    </font>
    <font>
      <u/>
      <sz val="10"/>
      <color indexed="12"/>
      <name val="Century Gothic"/>
      <family val="2"/>
    </font>
    <font>
      <sz val="9"/>
      <name val="Century Gothic"/>
      <family val="2"/>
    </font>
    <font>
      <sz val="6"/>
      <color indexed="9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sz val="7"/>
      <name val="Century Gothic"/>
      <family val="2"/>
    </font>
    <font>
      <b/>
      <sz val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i/>
      <sz val="8"/>
      <name val="Century Gothic"/>
      <family val="2"/>
    </font>
    <font>
      <sz val="10"/>
      <name val="Times New Roman"/>
      <family val="1"/>
    </font>
    <font>
      <b/>
      <sz val="10"/>
      <color rgb="FF0070C0"/>
      <name val="Century Gothic"/>
      <family val="2"/>
    </font>
    <font>
      <i/>
      <sz val="9"/>
      <color rgb="FFFF0000"/>
      <name val="Century Gothic"/>
      <family val="2"/>
    </font>
    <font>
      <sz val="8"/>
      <color rgb="FFFF0000"/>
      <name val="Century Gothic"/>
      <family val="2"/>
    </font>
    <font>
      <b/>
      <sz val="8"/>
      <color rgb="FFFF0000"/>
      <name val="Century Gothic"/>
      <family val="2"/>
    </font>
    <font>
      <sz val="9"/>
      <color rgb="FFFF0000"/>
      <name val="Century Gothic"/>
      <family val="2"/>
    </font>
    <font>
      <sz val="10"/>
      <color theme="0"/>
      <name val="Century Gothic"/>
      <family val="2"/>
    </font>
    <font>
      <b/>
      <sz val="8"/>
      <color rgb="FFFFFF00"/>
      <name val="Century Gothic"/>
      <family val="2"/>
    </font>
    <font>
      <u/>
      <sz val="8"/>
      <color rgb="FFFF0000"/>
      <name val="Century Gothic"/>
      <family val="2"/>
    </font>
    <font>
      <i/>
      <sz val="8"/>
      <color rgb="FFFF0000"/>
      <name val="Century Gothic"/>
      <family val="2"/>
    </font>
    <font>
      <sz val="10"/>
      <color rgb="FFFF0000"/>
      <name val="Century Gothic"/>
      <family val="2"/>
    </font>
    <font>
      <sz val="11"/>
      <color rgb="FF000000"/>
      <name val="Times New Roman"/>
      <family val="1"/>
    </font>
    <font>
      <sz val="11"/>
      <color rgb="FF444444"/>
      <name val="Times New Roman"/>
      <family val="1"/>
    </font>
    <font>
      <b/>
      <sz val="12"/>
      <color rgb="FFFF0000"/>
      <name val="Century Gothic"/>
      <family val="2"/>
    </font>
    <font>
      <b/>
      <sz val="10"/>
      <color rgb="FFFF0000"/>
      <name val="Century Gothic"/>
      <family val="2"/>
    </font>
    <font>
      <sz val="11"/>
      <name val="Times New Roman"/>
      <family val="1"/>
    </font>
    <font>
      <sz val="8"/>
      <name val="Century Gothic"/>
    </font>
    <font>
      <b/>
      <sz val="8"/>
      <color rgb="FFFF0000"/>
      <name val="Century Gothic"/>
    </font>
  </fonts>
  <fills count="3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18" fillId="0" borderId="0"/>
    <xf numFmtId="0" fontId="2" fillId="0" borderId="0"/>
    <xf numFmtId="0" fontId="18" fillId="5" borderId="7" applyNumberFormat="0" applyFont="0" applyAlignment="0" applyProtection="0"/>
    <xf numFmtId="0" fontId="19" fillId="1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40">
    <xf numFmtId="0" fontId="0" fillId="0" borderId="0" xfId="0"/>
    <xf numFmtId="164" fontId="27" fillId="0" borderId="10" xfId="40" applyNumberFormat="1" applyFont="1" applyBorder="1" applyAlignment="1" applyProtection="1">
      <alignment horizontal="center" vertical="center"/>
      <protection locked="0"/>
    </xf>
    <xf numFmtId="4" fontId="33" fillId="0" borderId="10" xfId="28" applyNumberFormat="1" applyFont="1" applyBorder="1" applyAlignment="1" applyProtection="1">
      <alignment horizontal="right" vertical="center" wrapText="1"/>
      <protection locked="0"/>
    </xf>
    <xf numFmtId="164" fontId="27" fillId="0" borderId="11" xfId="40" applyNumberFormat="1" applyFont="1" applyBorder="1" applyAlignment="1" applyProtection="1">
      <alignment horizontal="center" vertical="center"/>
      <protection locked="0"/>
    </xf>
    <xf numFmtId="0" fontId="27" fillId="23" borderId="11" xfId="0" applyFont="1" applyFill="1" applyBorder="1" applyAlignment="1" applyProtection="1">
      <alignment horizontal="center" vertical="center"/>
      <protection locked="0"/>
    </xf>
    <xf numFmtId="0" fontId="27" fillId="23" borderId="10" xfId="0" applyFont="1" applyFill="1" applyBorder="1" applyAlignment="1" applyProtection="1">
      <alignment horizontal="center" vertical="center"/>
      <protection locked="0"/>
    </xf>
    <xf numFmtId="2" fontId="27" fillId="0" borderId="11" xfId="0" applyNumberFormat="1" applyFont="1" applyBorder="1" applyAlignment="1" applyProtection="1">
      <alignment horizontal="right" vertical="center"/>
      <protection locked="0"/>
    </xf>
    <xf numFmtId="2" fontId="27" fillId="0" borderId="10" xfId="0" applyNumberFormat="1" applyFont="1" applyBorder="1" applyAlignment="1" applyProtection="1">
      <alignment horizontal="right" vertical="center"/>
      <protection locked="0"/>
    </xf>
    <xf numFmtId="0" fontId="41" fillId="0" borderId="0" xfId="0" applyFont="1" applyProtection="1">
      <protection locked="0"/>
    </xf>
    <xf numFmtId="0" fontId="23" fillId="0" borderId="13" xfId="0" applyFont="1" applyBorder="1" applyProtection="1">
      <protection locked="0"/>
    </xf>
    <xf numFmtId="164" fontId="27" fillId="0" borderId="14" xfId="40" applyNumberFormat="1" applyFont="1" applyBorder="1" applyAlignment="1" applyProtection="1">
      <alignment horizontal="center" vertical="center"/>
      <protection locked="0"/>
    </xf>
    <xf numFmtId="0" fontId="27" fillId="23" borderId="14" xfId="0" applyFont="1" applyFill="1" applyBorder="1" applyAlignment="1" applyProtection="1">
      <alignment horizontal="center" vertical="center"/>
      <protection locked="0"/>
    </xf>
    <xf numFmtId="2" fontId="27" fillId="0" borderId="14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Protection="1">
      <protection hidden="1"/>
    </xf>
    <xf numFmtId="0" fontId="42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43" fillId="0" borderId="0" xfId="0" applyFont="1" applyProtection="1">
      <protection hidden="1"/>
    </xf>
    <xf numFmtId="0" fontId="0" fillId="0" borderId="0" xfId="0" applyProtection="1">
      <protection hidden="1"/>
    </xf>
    <xf numFmtId="0" fontId="31" fillId="0" borderId="0" xfId="0" applyFont="1" applyProtection="1">
      <protection hidden="1"/>
    </xf>
    <xf numFmtId="0" fontId="23" fillId="0" borderId="0" xfId="0" applyFont="1" applyAlignment="1" applyProtection="1">
      <alignment horizontal="left"/>
      <protection hidden="1"/>
    </xf>
    <xf numFmtId="0" fontId="27" fillId="0" borderId="0" xfId="0" applyFont="1" applyProtection="1">
      <protection hidden="1"/>
    </xf>
    <xf numFmtId="0" fontId="27" fillId="0" borderId="0" xfId="0" applyFont="1" applyAlignment="1" applyProtection="1">
      <alignment horizontal="left"/>
      <protection hidden="1"/>
    </xf>
    <xf numFmtId="0" fontId="35" fillId="0" borderId="0" xfId="0" applyFont="1" applyProtection="1">
      <protection hidden="1"/>
    </xf>
    <xf numFmtId="0" fontId="35" fillId="0" borderId="0" xfId="0" applyFont="1" applyAlignment="1" applyProtection="1">
      <alignment horizontal="left"/>
      <protection hidden="1"/>
    </xf>
    <xf numFmtId="0" fontId="44" fillId="0" borderId="0" xfId="0" applyFont="1" applyAlignment="1" applyProtection="1">
      <alignment horizontal="right" vertical="center"/>
      <protection hidden="1"/>
    </xf>
    <xf numFmtId="4" fontId="44" fillId="20" borderId="10" xfId="28" applyNumberFormat="1" applyFont="1" applyFill="1" applyBorder="1" applyAlignment="1" applyProtection="1">
      <alignment horizontal="right" vertical="center"/>
      <protection hidden="1"/>
    </xf>
    <xf numFmtId="4" fontId="33" fillId="20" borderId="10" xfId="28" applyNumberFormat="1" applyFont="1" applyFill="1" applyBorder="1" applyAlignment="1" applyProtection="1">
      <alignment horizontal="right"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14" fontId="31" fillId="0" borderId="0" xfId="0" applyNumberFormat="1" applyFont="1" applyProtection="1">
      <protection hidden="1"/>
    </xf>
    <xf numFmtId="0" fontId="23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4" fontId="33" fillId="0" borderId="10" xfId="28" applyNumberFormat="1" applyFont="1" applyBorder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right" vertical="top"/>
      <protection hidden="1"/>
    </xf>
    <xf numFmtId="166" fontId="33" fillId="25" borderId="10" xfId="0" applyNumberFormat="1" applyFont="1" applyFill="1" applyBorder="1" applyAlignment="1" applyProtection="1">
      <alignment horizontal="right" vertical="center"/>
      <protection hidden="1"/>
    </xf>
    <xf numFmtId="164" fontId="27" fillId="25" borderId="18" xfId="40" applyNumberFormat="1" applyFont="1" applyFill="1" applyBorder="1" applyAlignment="1" applyProtection="1">
      <alignment horizontal="center" vertical="center"/>
      <protection hidden="1"/>
    </xf>
    <xf numFmtId="0" fontId="27" fillId="25" borderId="18" xfId="0" applyFont="1" applyFill="1" applyBorder="1" applyAlignment="1" applyProtection="1">
      <alignment horizontal="center" vertical="center"/>
      <protection hidden="1"/>
    </xf>
    <xf numFmtId="2" fontId="44" fillId="0" borderId="10" xfId="0" applyNumberFormat="1" applyFont="1" applyBorder="1" applyAlignment="1" applyProtection="1">
      <alignment horizontal="right" vertical="center"/>
      <protection hidden="1"/>
    </xf>
    <xf numFmtId="166" fontId="27" fillId="23" borderId="0" xfId="0" applyNumberFormat="1" applyFont="1" applyFill="1" applyAlignment="1" applyProtection="1">
      <alignment horizontal="right" vertical="center"/>
      <protection hidden="1"/>
    </xf>
    <xf numFmtId="2" fontId="27" fillId="25" borderId="18" xfId="0" applyNumberFormat="1" applyFont="1" applyFill="1" applyBorder="1" applyAlignment="1" applyProtection="1">
      <alignment horizontal="right" vertical="center"/>
      <protection hidden="1"/>
    </xf>
    <xf numFmtId="2" fontId="27" fillId="25" borderId="15" xfId="0" applyNumberFormat="1" applyFont="1" applyFill="1" applyBorder="1" applyAlignment="1" applyProtection="1">
      <alignment horizontal="right" vertical="center"/>
      <protection hidden="1"/>
    </xf>
    <xf numFmtId="0" fontId="45" fillId="0" borderId="0" xfId="0" applyFont="1" applyProtection="1">
      <protection hidden="1"/>
    </xf>
    <xf numFmtId="167" fontId="23" fillId="0" borderId="7" xfId="0" applyNumberFormat="1" applyFont="1" applyBorder="1" applyAlignment="1" applyProtection="1">
      <alignment horizontal="center"/>
      <protection hidden="1"/>
    </xf>
    <xf numFmtId="167" fontId="23" fillId="0" borderId="7" xfId="0" applyNumberFormat="1" applyFont="1" applyBorder="1" applyAlignment="1" applyProtection="1">
      <alignment horizontal="left"/>
      <protection hidden="1"/>
    </xf>
    <xf numFmtId="0" fontId="29" fillId="27" borderId="0" xfId="0" applyFont="1" applyFill="1" applyAlignment="1" applyProtection="1">
      <alignment horizontal="center" vertical="center" wrapText="1"/>
      <protection hidden="1"/>
    </xf>
    <xf numFmtId="0" fontId="29" fillId="27" borderId="0" xfId="0" applyFont="1" applyFill="1" applyAlignment="1" applyProtection="1">
      <alignment horizontal="center" vertical="center"/>
      <protection hidden="1"/>
    </xf>
    <xf numFmtId="0" fontId="46" fillId="27" borderId="0" xfId="0" applyFont="1" applyFill="1" applyAlignment="1" applyProtection="1">
      <alignment horizontal="center" vertical="center"/>
      <protection hidden="1"/>
    </xf>
    <xf numFmtId="0" fontId="30" fillId="0" borderId="0" xfId="35" applyFont="1" applyAlignment="1" applyProtection="1"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166" fontId="47" fillId="28" borderId="23" xfId="0" applyNumberFormat="1" applyFont="1" applyFill="1" applyBorder="1" applyAlignment="1" applyProtection="1">
      <alignment horizontal="center" vertical="center"/>
      <protection hidden="1"/>
    </xf>
    <xf numFmtId="164" fontId="47" fillId="28" borderId="24" xfId="40" applyNumberFormat="1" applyFont="1" applyFill="1" applyBorder="1" applyAlignment="1" applyProtection="1">
      <alignment horizontal="center" vertical="center"/>
      <protection hidden="1"/>
    </xf>
    <xf numFmtId="0" fontId="47" fillId="28" borderId="24" xfId="0" applyFont="1" applyFill="1" applyBorder="1" applyAlignment="1" applyProtection="1">
      <alignment horizontal="center" vertical="center"/>
      <protection hidden="1"/>
    </xf>
    <xf numFmtId="4" fontId="47" fillId="28" borderId="24" xfId="0" applyNumberFormat="1" applyFont="1" applyFill="1" applyBorder="1" applyAlignment="1" applyProtection="1">
      <alignment horizontal="right" vertical="center"/>
      <protection hidden="1"/>
    </xf>
    <xf numFmtId="2" fontId="47" fillId="28" borderId="24" xfId="0" applyNumberFormat="1" applyFont="1" applyFill="1" applyBorder="1" applyAlignment="1" applyProtection="1">
      <alignment horizontal="right" vertical="center"/>
      <protection hidden="1"/>
    </xf>
    <xf numFmtId="2" fontId="47" fillId="28" borderId="26" xfId="0" applyNumberFormat="1" applyFont="1" applyFill="1" applyBorder="1" applyAlignment="1" applyProtection="1">
      <alignment horizontal="right" vertical="center"/>
      <protection hidden="1"/>
    </xf>
    <xf numFmtId="0" fontId="48" fillId="24" borderId="10" xfId="0" applyFont="1" applyFill="1" applyBorder="1" applyAlignment="1" applyProtection="1">
      <alignment horizontal="center" wrapText="1"/>
      <protection hidden="1"/>
    </xf>
    <xf numFmtId="0" fontId="23" fillId="0" borderId="0" xfId="0" applyFont="1" applyAlignment="1" applyProtection="1">
      <alignment horizontal="right"/>
      <protection hidden="1"/>
    </xf>
    <xf numFmtId="0" fontId="49" fillId="0" borderId="0" xfId="0" applyFont="1" applyProtection="1">
      <protection hidden="1"/>
    </xf>
    <xf numFmtId="0" fontId="41" fillId="0" borderId="0" xfId="0" applyFont="1" applyAlignment="1" applyProtection="1">
      <alignment horizontal="left" indent="1"/>
      <protection hidden="1"/>
    </xf>
    <xf numFmtId="0" fontId="41" fillId="0" borderId="0" xfId="0" applyFont="1" applyProtection="1">
      <protection hidden="1"/>
    </xf>
    <xf numFmtId="0" fontId="31" fillId="0" borderId="0" xfId="0" applyFont="1" applyAlignment="1" applyProtection="1">
      <alignment horizontal="left"/>
      <protection hidden="1"/>
    </xf>
    <xf numFmtId="0" fontId="23" fillId="21" borderId="27" xfId="0" applyFont="1" applyFill="1" applyBorder="1" applyAlignment="1" applyProtection="1">
      <alignment horizontal="center"/>
      <protection hidden="1"/>
    </xf>
    <xf numFmtId="0" fontId="23" fillId="21" borderId="0" xfId="0" applyFont="1" applyFill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21" borderId="0" xfId="0" applyFont="1" applyFill="1" applyAlignment="1" applyProtection="1">
      <alignment horizontal="left"/>
      <protection hidden="1"/>
    </xf>
    <xf numFmtId="0" fontId="23" fillId="21" borderId="28" xfId="0" applyFont="1" applyFill="1" applyBorder="1" applyAlignment="1" applyProtection="1">
      <alignment horizontal="center"/>
      <protection hidden="1"/>
    </xf>
    <xf numFmtId="0" fontId="23" fillId="0" borderId="29" xfId="0" applyFont="1" applyBorder="1" applyProtection="1">
      <protection hidden="1"/>
    </xf>
    <xf numFmtId="0" fontId="4" fillId="0" borderId="0" xfId="0" applyFont="1" applyProtection="1">
      <protection hidden="1"/>
    </xf>
    <xf numFmtId="0" fontId="27" fillId="0" borderId="30" xfId="0" applyFont="1" applyBorder="1" applyProtection="1">
      <protection hidden="1"/>
    </xf>
    <xf numFmtId="0" fontId="27" fillId="0" borderId="31" xfId="0" applyFont="1" applyBorder="1" applyProtection="1">
      <protection hidden="1"/>
    </xf>
    <xf numFmtId="166" fontId="33" fillId="25" borderId="21" xfId="0" applyNumberFormat="1" applyFont="1" applyFill="1" applyBorder="1" applyAlignment="1" applyProtection="1">
      <alignment horizontal="right" vertical="center"/>
      <protection hidden="1"/>
    </xf>
    <xf numFmtId="164" fontId="27" fillId="25" borderId="21" xfId="40" applyNumberFormat="1" applyFont="1" applyFill="1" applyBorder="1" applyAlignment="1" applyProtection="1">
      <alignment horizontal="center" vertical="center"/>
      <protection hidden="1"/>
    </xf>
    <xf numFmtId="4" fontId="43" fillId="25" borderId="18" xfId="0" applyNumberFormat="1" applyFont="1" applyFill="1" applyBorder="1" applyAlignment="1" applyProtection="1">
      <alignment horizontal="right" vertical="center"/>
      <protection hidden="1"/>
    </xf>
    <xf numFmtId="2" fontId="33" fillId="25" borderId="18" xfId="0" applyNumberFormat="1" applyFont="1" applyFill="1" applyBorder="1" applyAlignment="1" applyProtection="1">
      <alignment horizontal="right" vertical="center"/>
      <protection hidden="1"/>
    </xf>
    <xf numFmtId="165" fontId="44" fillId="23" borderId="11" xfId="0" applyNumberFormat="1" applyFont="1" applyFill="1" applyBorder="1" applyAlignment="1" applyProtection="1">
      <alignment horizontal="right" vertical="center"/>
      <protection hidden="1"/>
    </xf>
    <xf numFmtId="165" fontId="33" fillId="23" borderId="11" xfId="0" applyNumberFormat="1" applyFont="1" applyFill="1" applyBorder="1" applyAlignment="1" applyProtection="1">
      <alignment horizontal="right" vertical="center"/>
      <protection hidden="1"/>
    </xf>
    <xf numFmtId="2" fontId="44" fillId="0" borderId="11" xfId="0" applyNumberFormat="1" applyFont="1" applyBorder="1" applyAlignment="1" applyProtection="1">
      <alignment horizontal="right" vertical="center"/>
      <protection hidden="1"/>
    </xf>
    <xf numFmtId="2" fontId="44" fillId="0" borderId="14" xfId="0" applyNumberFormat="1" applyFont="1" applyBorder="1" applyAlignment="1" applyProtection="1">
      <alignment horizontal="right" vertical="center"/>
      <protection hidden="1"/>
    </xf>
    <xf numFmtId="2" fontId="44" fillId="0" borderId="25" xfId="0" applyNumberFormat="1" applyFont="1" applyBorder="1" applyAlignment="1" applyProtection="1">
      <alignment horizontal="right" vertical="center"/>
      <protection hidden="1"/>
    </xf>
    <xf numFmtId="0" fontId="43" fillId="0" borderId="0" xfId="0" applyFont="1" applyAlignment="1" applyProtection="1">
      <alignment horizontal="center"/>
      <protection hidden="1"/>
    </xf>
    <xf numFmtId="4" fontId="44" fillId="26" borderId="11" xfId="0" applyNumberFormat="1" applyFont="1" applyFill="1" applyBorder="1" applyAlignment="1" applyProtection="1">
      <alignment horizontal="right" vertical="center"/>
      <protection hidden="1"/>
    </xf>
    <xf numFmtId="4" fontId="44" fillId="26" borderId="10" xfId="0" applyNumberFormat="1" applyFont="1" applyFill="1" applyBorder="1" applyAlignment="1" applyProtection="1">
      <alignment horizontal="right" vertical="center"/>
      <protection hidden="1"/>
    </xf>
    <xf numFmtId="4" fontId="44" fillId="26" borderId="14" xfId="0" applyNumberFormat="1" applyFont="1" applyFill="1" applyBorder="1" applyAlignment="1" applyProtection="1">
      <alignment horizontal="right" vertical="center"/>
      <protection hidden="1"/>
    </xf>
    <xf numFmtId="0" fontId="43" fillId="24" borderId="0" xfId="0" applyFont="1" applyFill="1" applyAlignment="1" applyProtection="1">
      <alignment horizontal="center"/>
      <protection hidden="1"/>
    </xf>
    <xf numFmtId="0" fontId="43" fillId="24" borderId="0" xfId="0" applyFont="1" applyFill="1" applyProtection="1">
      <protection hidden="1"/>
    </xf>
    <xf numFmtId="0" fontId="50" fillId="24" borderId="0" xfId="0" applyFont="1" applyFill="1" applyAlignment="1" applyProtection="1">
      <alignment horizontal="left"/>
      <protection hidden="1"/>
    </xf>
    <xf numFmtId="0" fontId="23" fillId="24" borderId="0" xfId="0" applyFont="1" applyFill="1" applyAlignment="1" applyProtection="1">
      <alignment horizontal="left"/>
      <protection hidden="1"/>
    </xf>
    <xf numFmtId="0" fontId="40" fillId="0" borderId="0" xfId="0" applyFont="1"/>
    <xf numFmtId="0" fontId="52" fillId="0" borderId="0" xfId="0" applyFont="1"/>
    <xf numFmtId="0" fontId="40" fillId="0" borderId="23" xfId="0" applyFont="1" applyBorder="1"/>
    <xf numFmtId="0" fontId="40" fillId="0" borderId="12" xfId="0" applyFont="1" applyBorder="1"/>
    <xf numFmtId="0" fontId="51" fillId="0" borderId="12" xfId="0" applyFont="1" applyBorder="1"/>
    <xf numFmtId="0" fontId="40" fillId="0" borderId="36" xfId="0" applyFont="1" applyBorder="1"/>
    <xf numFmtId="0" fontId="55" fillId="0" borderId="0" xfId="0" applyFont="1"/>
    <xf numFmtId="0" fontId="24" fillId="0" borderId="0" xfId="0" applyFont="1" applyAlignment="1" applyProtection="1">
      <alignment horizontal="left"/>
      <protection hidden="1"/>
    </xf>
    <xf numFmtId="164" fontId="56" fillId="0" borderId="11" xfId="40" applyNumberFormat="1" applyFont="1" applyBorder="1" applyAlignment="1" applyProtection="1">
      <alignment horizontal="center" vertical="center"/>
      <protection locked="0"/>
    </xf>
    <xf numFmtId="4" fontId="57" fillId="26" borderId="10" xfId="0" applyNumberFormat="1" applyFont="1" applyFill="1" applyBorder="1" applyAlignment="1" applyProtection="1">
      <alignment horizontal="right" vertical="center"/>
      <protection hidden="1"/>
    </xf>
    <xf numFmtId="0" fontId="41" fillId="0" borderId="12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39" xfId="0" applyFont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14" fontId="24" fillId="23" borderId="23" xfId="0" applyNumberFormat="1" applyFont="1" applyFill="1" applyBorder="1" applyAlignment="1" applyProtection="1">
      <alignment horizontal="left" indent="1"/>
      <protection locked="0"/>
    </xf>
    <xf numFmtId="0" fontId="24" fillId="23" borderId="36" xfId="0" applyFont="1" applyFill="1" applyBorder="1" applyAlignment="1" applyProtection="1">
      <alignment horizontal="left" indent="1"/>
      <protection locked="0"/>
    </xf>
    <xf numFmtId="0" fontId="34" fillId="0" borderId="34" xfId="0" applyFont="1" applyBorder="1" applyAlignment="1" applyProtection="1">
      <alignment horizontal="center"/>
      <protection hidden="1"/>
    </xf>
    <xf numFmtId="43" fontId="33" fillId="20" borderId="23" xfId="28" applyNumberFormat="1" applyFont="1" applyFill="1" applyBorder="1" applyAlignment="1" applyProtection="1">
      <alignment horizontal="center" vertical="center"/>
      <protection hidden="1"/>
    </xf>
    <xf numFmtId="43" fontId="33" fillId="20" borderId="36" xfId="28" applyNumberFormat="1" applyFont="1" applyFill="1" applyBorder="1" applyAlignment="1" applyProtection="1">
      <alignment horizontal="center" vertical="center"/>
      <protection hidden="1"/>
    </xf>
    <xf numFmtId="0" fontId="23" fillId="0" borderId="33" xfId="0" applyFont="1" applyBorder="1" applyAlignment="1" applyProtection="1">
      <alignment horizontal="center"/>
      <protection hidden="1"/>
    </xf>
    <xf numFmtId="0" fontId="31" fillId="0" borderId="33" xfId="0" applyFont="1" applyBorder="1" applyAlignment="1" applyProtection="1">
      <alignment horizontal="center"/>
      <protection hidden="1"/>
    </xf>
    <xf numFmtId="0" fontId="23" fillId="0" borderId="33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39" fillId="0" borderId="21" xfId="0" applyFont="1" applyBorder="1" applyAlignment="1" applyProtection="1">
      <alignment horizontal="center" vertical="top"/>
      <protection hidden="1"/>
    </xf>
    <xf numFmtId="0" fontId="39" fillId="0" borderId="18" xfId="0" applyFont="1" applyBorder="1" applyAlignment="1" applyProtection="1">
      <alignment horizontal="center" vertical="top"/>
      <protection hidden="1"/>
    </xf>
    <xf numFmtId="0" fontId="39" fillId="0" borderId="15" xfId="0" applyFont="1" applyBorder="1" applyAlignment="1" applyProtection="1">
      <alignment horizontal="center" vertical="top"/>
      <protection hidden="1"/>
    </xf>
    <xf numFmtId="169" fontId="43" fillId="0" borderId="0" xfId="0" applyNumberFormat="1" applyFont="1" applyAlignment="1" applyProtection="1">
      <alignment horizontal="center"/>
      <protection hidden="1"/>
    </xf>
    <xf numFmtId="169" fontId="43" fillId="24" borderId="0" xfId="0" applyNumberFormat="1" applyFont="1" applyFill="1" applyAlignment="1" applyProtection="1">
      <alignment horizontal="center"/>
      <protection hidden="1"/>
    </xf>
    <xf numFmtId="0" fontId="48" fillId="24" borderId="21" xfId="0" applyFont="1" applyFill="1" applyBorder="1" applyAlignment="1" applyProtection="1">
      <alignment horizontal="center" wrapText="1"/>
      <protection hidden="1"/>
    </xf>
    <xf numFmtId="0" fontId="48" fillId="24" borderId="15" xfId="0" applyFont="1" applyFill="1" applyBorder="1" applyAlignment="1" applyProtection="1">
      <alignment horizontal="center" wrapText="1"/>
      <protection hidden="1"/>
    </xf>
    <xf numFmtId="0" fontId="25" fillId="20" borderId="0" xfId="0" applyFont="1" applyFill="1" applyAlignment="1" applyProtection="1">
      <alignment horizontal="center" vertical="center"/>
      <protection hidden="1"/>
    </xf>
    <xf numFmtId="0" fontId="41" fillId="0" borderId="33" xfId="0" applyFont="1" applyBorder="1" applyAlignment="1" applyProtection="1">
      <alignment horizontal="left" vertical="center"/>
      <protection locked="0"/>
    </xf>
    <xf numFmtId="0" fontId="48" fillId="24" borderId="21" xfId="0" applyFont="1" applyFill="1" applyBorder="1" applyAlignment="1" applyProtection="1">
      <alignment horizontal="center"/>
      <protection hidden="1"/>
    </xf>
    <xf numFmtId="0" fontId="48" fillId="24" borderId="18" xfId="0" applyFont="1" applyFill="1" applyBorder="1" applyAlignment="1" applyProtection="1">
      <alignment horizontal="center"/>
      <protection hidden="1"/>
    </xf>
    <xf numFmtId="0" fontId="48" fillId="24" borderId="15" xfId="0" applyFont="1" applyFill="1" applyBorder="1" applyAlignment="1" applyProtection="1">
      <alignment horizontal="center"/>
      <protection hidden="1"/>
    </xf>
    <xf numFmtId="0" fontId="26" fillId="0" borderId="30" xfId="0" applyFont="1" applyBorder="1" applyAlignment="1" applyProtection="1">
      <alignment horizontal="center"/>
      <protection hidden="1"/>
    </xf>
    <xf numFmtId="168" fontId="28" fillId="22" borderId="13" xfId="0" applyNumberFormat="1" applyFont="1" applyFill="1" applyBorder="1" applyAlignment="1" applyProtection="1">
      <alignment horizontal="center"/>
      <protection hidden="1"/>
    </xf>
    <xf numFmtId="168" fontId="28" fillId="22" borderId="35" xfId="0" applyNumberFormat="1" applyFont="1" applyFill="1" applyBorder="1" applyAlignment="1" applyProtection="1">
      <alignment horizontal="center"/>
      <protection hidden="1"/>
    </xf>
    <xf numFmtId="168" fontId="28" fillId="22" borderId="29" xfId="0" applyNumberFormat="1" applyFont="1" applyFill="1" applyBorder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53" fillId="29" borderId="0" xfId="0" applyFont="1" applyFill="1" applyAlignment="1" applyProtection="1">
      <alignment horizontal="center"/>
      <protection hidden="1"/>
    </xf>
    <xf numFmtId="0" fontId="54" fillId="29" borderId="0" xfId="0" applyFont="1" applyFill="1" applyAlignment="1" applyProtection="1">
      <alignment horizontal="center"/>
      <protection hidden="1"/>
    </xf>
    <xf numFmtId="0" fontId="27" fillId="0" borderId="22" xfId="0" applyFont="1" applyBorder="1" applyAlignment="1" applyProtection="1">
      <alignment horizontal="center" vertical="top"/>
      <protection locked="0"/>
    </xf>
    <xf numFmtId="0" fontId="27" fillId="0" borderId="32" xfId="0" applyFont="1" applyBorder="1" applyAlignment="1" applyProtection="1">
      <alignment horizontal="center" vertical="top"/>
      <protection locked="0"/>
    </xf>
    <xf numFmtId="0" fontId="27" fillId="0" borderId="17" xfId="0" applyFont="1" applyBorder="1" applyAlignment="1" applyProtection="1">
      <alignment horizontal="center" vertical="top"/>
      <protection locked="0"/>
    </xf>
    <xf numFmtId="0" fontId="27" fillId="0" borderId="37" xfId="0" applyFont="1" applyBorder="1" applyAlignment="1" applyProtection="1">
      <alignment horizontal="center" vertical="top"/>
      <protection locked="0"/>
    </xf>
    <xf numFmtId="0" fontId="27" fillId="0" borderId="0" xfId="0" applyFont="1" applyAlignment="1" applyProtection="1">
      <alignment horizontal="center" vertical="top"/>
      <protection locked="0"/>
    </xf>
    <xf numFmtId="0" fontId="27" fillId="0" borderId="38" xfId="0" applyFont="1" applyBorder="1" applyAlignment="1" applyProtection="1">
      <alignment horizontal="center" vertical="top"/>
      <protection locked="0"/>
    </xf>
    <xf numFmtId="0" fontId="27" fillId="0" borderId="20" xfId="0" applyFont="1" applyBorder="1" applyAlignment="1" applyProtection="1">
      <alignment horizontal="center" vertical="top"/>
      <protection locked="0"/>
    </xf>
    <xf numFmtId="0" fontId="27" fillId="0" borderId="19" xfId="0" applyFont="1" applyBorder="1" applyAlignment="1" applyProtection="1">
      <alignment horizontal="center" vertical="top"/>
      <protection locked="0"/>
    </xf>
    <xf numFmtId="0" fontId="27" fillId="0" borderId="16" xfId="0" applyFont="1" applyBorder="1" applyAlignment="1" applyProtection="1">
      <alignment horizontal="center" vertical="top"/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rmal_Sheet1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>
    <pageSetUpPr fitToPage="1"/>
  </sheetPr>
  <dimension ref="A1:AC46"/>
  <sheetViews>
    <sheetView showGridLines="0" tabSelected="1" zoomScaleNormal="100" workbookViewId="0">
      <selection activeCell="O7" sqref="O7:S7"/>
    </sheetView>
  </sheetViews>
  <sheetFormatPr defaultColWidth="9.140625" defaultRowHeight="15"/>
  <cols>
    <col min="1" max="1" width="12.140625" style="15" customWidth="1"/>
    <col min="2" max="2" width="7.5703125" style="15" customWidth="1"/>
    <col min="3" max="3" width="8.140625" style="15" bestFit="1" customWidth="1"/>
    <col min="4" max="4" width="21" style="18" bestFit="1" customWidth="1"/>
    <col min="5" max="5" width="16" style="18" customWidth="1"/>
    <col min="6" max="7" width="7.5703125" style="15" customWidth="1"/>
    <col min="8" max="8" width="19" style="15" bestFit="1" customWidth="1"/>
    <col min="9" max="9" width="16.42578125" style="15" customWidth="1"/>
    <col min="10" max="11" width="7.5703125" style="15" customWidth="1"/>
    <col min="12" max="12" width="18.85546875" style="15" customWidth="1"/>
    <col min="13" max="13" width="17.5703125" style="15" customWidth="1"/>
    <col min="14" max="14" width="8.42578125" style="15" customWidth="1"/>
    <col min="15" max="15" width="14.85546875" style="15" customWidth="1"/>
    <col min="16" max="16" width="11.42578125" style="15" customWidth="1"/>
    <col min="17" max="17" width="8" style="15" customWidth="1"/>
    <col min="18" max="18" width="8.85546875" style="15" customWidth="1"/>
    <col min="19" max="19" width="10.140625" style="15" customWidth="1"/>
    <col min="20" max="20" width="2.5703125" style="15" customWidth="1"/>
    <col min="21" max="21" width="14.28515625" style="15" customWidth="1"/>
    <col min="22" max="22" width="4.7109375" style="15" customWidth="1"/>
    <col min="23" max="23" width="4.28515625" style="15" customWidth="1"/>
    <col min="24" max="25" width="3.140625" style="15" customWidth="1"/>
    <col min="26" max="26" width="3.140625" style="19" customWidth="1"/>
    <col min="27" max="27" width="3.140625" style="15" customWidth="1"/>
    <col min="28" max="28" width="4.28515625" style="15" customWidth="1"/>
    <col min="29" max="29" width="9.140625" style="15"/>
    <col min="30" max="16384" width="9.140625" style="17"/>
  </cols>
  <sheetData>
    <row r="1" spans="1:29" s="68" customFormat="1" ht="32.2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5"/>
      <c r="U1" s="15"/>
      <c r="AC1" s="15"/>
    </row>
    <row r="2" spans="1:29" s="68" customFormat="1" ht="15" customHeight="1">
      <c r="A2" s="129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5"/>
      <c r="V2" s="123" t="s">
        <v>2</v>
      </c>
      <c r="W2" s="123"/>
      <c r="X2" s="123"/>
      <c r="Y2" s="69" t="s">
        <v>3</v>
      </c>
      <c r="Z2" s="70"/>
      <c r="AA2" s="9">
        <v>10</v>
      </c>
      <c r="AB2" s="67"/>
      <c r="AC2" s="15"/>
    </row>
    <row r="3" spans="1:29" ht="16.5">
      <c r="V3" s="124">
        <f ca="1">DATE(YEAR(TODAY()),AA2,1)</f>
        <v>44835</v>
      </c>
      <c r="W3" s="125"/>
      <c r="X3" s="125"/>
      <c r="Y3" s="125"/>
      <c r="Z3" s="125"/>
      <c r="AA3" s="125"/>
      <c r="AB3" s="126"/>
    </row>
    <row r="4" spans="1:29" ht="16.5">
      <c r="A4" s="128" t="s">
        <v>4</v>
      </c>
      <c r="B4" s="128"/>
      <c r="C4" s="128"/>
      <c r="D4" s="128"/>
      <c r="E4" s="128"/>
      <c r="F4" s="128"/>
      <c r="I4" s="127"/>
      <c r="J4" s="127"/>
      <c r="V4" s="62" t="s">
        <v>5</v>
      </c>
      <c r="W4" s="63" t="s">
        <v>6</v>
      </c>
      <c r="X4" s="63" t="s">
        <v>7</v>
      </c>
      <c r="Y4" s="63" t="s">
        <v>8</v>
      </c>
      <c r="Z4" s="64" t="s">
        <v>9</v>
      </c>
      <c r="AA4" s="65" t="s">
        <v>10</v>
      </c>
      <c r="AB4" s="66" t="s">
        <v>11</v>
      </c>
    </row>
    <row r="5" spans="1:29" ht="15.75" thickBot="1">
      <c r="A5" s="95" t="s">
        <v>12</v>
      </c>
      <c r="B5" s="19"/>
      <c r="C5" s="19"/>
      <c r="D5" s="61"/>
      <c r="E5" s="61"/>
      <c r="M5" s="99" t="s">
        <v>13</v>
      </c>
      <c r="N5" s="99"/>
      <c r="O5" s="119"/>
      <c r="P5" s="119"/>
      <c r="Q5" s="119"/>
      <c r="R5" s="119"/>
      <c r="S5" s="119"/>
      <c r="V5" s="42" t="str">
        <f t="shared" ref="V5:AB9" ca="1" si="0">IF(MONTH($V$3)&lt;&gt;MONTH($V$3-WEEKDAY($V$3,1)+(ROW(V5)-ROW($V$5))*7+(COLUMN(V5)-COLUMN($V$5)+1)),"",$V$3-WEEKDAY($V$3,1)+(ROW(V5)-ROW($V$5))*7+(COLUMN(V5)-COLUMN($V$5)+1))</f>
        <v/>
      </c>
      <c r="W5" s="42" t="str">
        <f t="shared" ca="1" si="0"/>
        <v/>
      </c>
      <c r="X5" s="42" t="str">
        <f t="shared" ca="1" si="0"/>
        <v/>
      </c>
      <c r="Y5" s="42" t="str">
        <f t="shared" ca="1" si="0"/>
        <v/>
      </c>
      <c r="Z5" s="42" t="str">
        <f t="shared" ca="1" si="0"/>
        <v/>
      </c>
      <c r="AA5" s="43" t="str">
        <f t="shared" ca="1" si="0"/>
        <v/>
      </c>
      <c r="AB5" s="42">
        <f t="shared" ca="1" si="0"/>
        <v>44835</v>
      </c>
    </row>
    <row r="6" spans="1:29">
      <c r="A6" s="95" t="s">
        <v>14</v>
      </c>
      <c r="B6" s="19"/>
      <c r="C6" s="19"/>
      <c r="D6" s="61"/>
      <c r="E6" s="61"/>
      <c r="M6" s="101"/>
      <c r="N6" s="101"/>
      <c r="O6" s="59"/>
      <c r="P6" s="59"/>
      <c r="Q6" s="60"/>
      <c r="R6" s="60"/>
      <c r="S6" s="60"/>
      <c r="V6" s="42">
        <f t="shared" ca="1" si="0"/>
        <v>44836</v>
      </c>
      <c r="W6" s="42">
        <f t="shared" ca="1" si="0"/>
        <v>44837</v>
      </c>
      <c r="X6" s="42">
        <f t="shared" ca="1" si="0"/>
        <v>44838</v>
      </c>
      <c r="Y6" s="42">
        <f t="shared" ca="1" si="0"/>
        <v>44839</v>
      </c>
      <c r="Z6" s="42">
        <f t="shared" ca="1" si="0"/>
        <v>44840</v>
      </c>
      <c r="AA6" s="43">
        <f t="shared" ca="1" si="0"/>
        <v>44841</v>
      </c>
      <c r="AB6" s="42">
        <f t="shared" ca="1" si="0"/>
        <v>44842</v>
      </c>
    </row>
    <row r="7" spans="1:29" ht="15.75" thickBot="1">
      <c r="A7" s="58" t="s">
        <v>15</v>
      </c>
      <c r="B7" s="58"/>
      <c r="C7" s="58"/>
      <c r="D7" s="58"/>
      <c r="E7" s="58"/>
      <c r="F7" s="58"/>
      <c r="G7" s="58"/>
      <c r="M7" s="99" t="s">
        <v>16</v>
      </c>
      <c r="N7" s="99"/>
      <c r="O7" s="119" t="s">
        <v>17</v>
      </c>
      <c r="P7" s="119"/>
      <c r="Q7" s="119"/>
      <c r="R7" s="119"/>
      <c r="S7" s="119"/>
      <c r="V7" s="42">
        <f t="shared" ca="1" si="0"/>
        <v>44843</v>
      </c>
      <c r="W7" s="42">
        <f t="shared" ca="1" si="0"/>
        <v>44844</v>
      </c>
      <c r="X7" s="42">
        <f t="shared" ca="1" si="0"/>
        <v>44845</v>
      </c>
      <c r="Y7" s="42">
        <f t="shared" ca="1" si="0"/>
        <v>44846</v>
      </c>
      <c r="Z7" s="42">
        <f t="shared" ca="1" si="0"/>
        <v>44847</v>
      </c>
      <c r="AA7" s="43">
        <f t="shared" ca="1" si="0"/>
        <v>44848</v>
      </c>
      <c r="AB7" s="42">
        <f t="shared" ca="1" si="0"/>
        <v>44849</v>
      </c>
    </row>
    <row r="8" spans="1:29" ht="15.75" thickBot="1">
      <c r="A8" s="58" t="s">
        <v>18</v>
      </c>
      <c r="B8" s="58"/>
      <c r="C8" s="58"/>
      <c r="D8" s="58"/>
      <c r="E8" s="58"/>
      <c r="F8" s="58"/>
      <c r="G8" s="58"/>
      <c r="M8" s="101" t="s">
        <v>19</v>
      </c>
      <c r="N8" s="101"/>
      <c r="O8" s="98" t="s">
        <v>20</v>
      </c>
      <c r="P8" s="98"/>
      <c r="Q8" s="98"/>
      <c r="R8" s="98"/>
      <c r="S8" s="98"/>
      <c r="V8" s="42">
        <f t="shared" ca="1" si="0"/>
        <v>44850</v>
      </c>
      <c r="W8" s="42">
        <f t="shared" ca="1" si="0"/>
        <v>44851</v>
      </c>
      <c r="X8" s="42">
        <f t="shared" ca="1" si="0"/>
        <v>44852</v>
      </c>
      <c r="Y8" s="42">
        <f t="shared" ca="1" si="0"/>
        <v>44853</v>
      </c>
      <c r="Z8" s="42">
        <f t="shared" ca="1" si="0"/>
        <v>44854</v>
      </c>
      <c r="AA8" s="42">
        <f t="shared" ca="1" si="0"/>
        <v>44855</v>
      </c>
      <c r="AB8" s="42">
        <f t="shared" ca="1" si="0"/>
        <v>44856</v>
      </c>
    </row>
    <row r="9" spans="1:29" ht="15.75" thickBot="1">
      <c r="A9" s="58" t="s">
        <v>21</v>
      </c>
      <c r="B9" s="58"/>
      <c r="C9" s="58"/>
      <c r="D9" s="58"/>
      <c r="E9" s="58"/>
      <c r="F9" s="58"/>
      <c r="G9" s="58"/>
      <c r="M9" s="101" t="s">
        <v>22</v>
      </c>
      <c r="N9" s="101"/>
      <c r="O9" s="98" t="s">
        <v>23</v>
      </c>
      <c r="P9" s="98"/>
      <c r="Q9" s="98"/>
      <c r="R9" s="98"/>
      <c r="S9" s="98"/>
      <c r="V9" s="42">
        <f t="shared" ca="1" si="0"/>
        <v>44857</v>
      </c>
      <c r="W9" s="42">
        <f t="shared" ca="1" si="0"/>
        <v>44858</v>
      </c>
      <c r="X9" s="42">
        <f t="shared" ca="1" si="0"/>
        <v>44859</v>
      </c>
      <c r="Y9" s="42">
        <f t="shared" ca="1" si="0"/>
        <v>44860</v>
      </c>
      <c r="Z9" s="42">
        <f t="shared" ca="1" si="0"/>
        <v>44861</v>
      </c>
      <c r="AA9" s="43">
        <f t="shared" ca="1" si="0"/>
        <v>44862</v>
      </c>
      <c r="AB9" s="42">
        <f t="shared" ca="1" si="0"/>
        <v>44863</v>
      </c>
    </row>
    <row r="10" spans="1:29" ht="15.75" thickBot="1">
      <c r="A10" s="58" t="s">
        <v>24</v>
      </c>
      <c r="B10" s="58"/>
      <c r="C10" s="58"/>
      <c r="D10" s="58"/>
      <c r="E10" s="58"/>
      <c r="F10" s="58"/>
      <c r="G10" s="58"/>
      <c r="M10" s="101" t="s">
        <v>25</v>
      </c>
      <c r="N10" s="101"/>
      <c r="O10" s="8" t="s">
        <v>26</v>
      </c>
      <c r="P10" s="59"/>
      <c r="Q10" s="60"/>
      <c r="R10" s="60"/>
      <c r="S10" s="60"/>
      <c r="V10" s="42"/>
      <c r="W10" s="42"/>
      <c r="X10" s="42"/>
      <c r="Y10" s="42"/>
      <c r="Z10" s="42"/>
      <c r="AA10" s="43"/>
      <c r="AB10" s="42"/>
    </row>
    <row r="11" spans="1:29" ht="15.75" thickBot="1">
      <c r="A11" s="58" t="s">
        <v>27</v>
      </c>
      <c r="B11" s="58"/>
      <c r="C11" s="58"/>
      <c r="D11" s="58"/>
      <c r="E11" s="58"/>
      <c r="F11" s="58"/>
      <c r="G11" s="58"/>
      <c r="M11" s="99" t="s">
        <v>28</v>
      </c>
      <c r="N11" s="100"/>
      <c r="O11" s="102">
        <v>44556</v>
      </c>
      <c r="P11" s="103"/>
      <c r="Q11" s="57" t="s">
        <v>29</v>
      </c>
      <c r="R11" s="102">
        <v>44569</v>
      </c>
      <c r="S11" s="103"/>
      <c r="V11" s="42" t="str">
        <f t="shared" ref="V11:AB12" ca="1" si="1">IF(MONTH($V$3)&lt;&gt;MONTH($V$3-WEEKDAY($V$3,1)+(ROW(V11)-ROW($V$5))*7+(COLUMN(V11)-COLUMN($V$5)+1)),"",$V$3-WEEKDAY($V$3,1)+(ROW(V11)-ROW($V$5))*7+(COLUMN(V11)-COLUMN($V$5)+1))</f>
        <v/>
      </c>
      <c r="W11" s="42" t="str">
        <f t="shared" ca="1" si="1"/>
        <v/>
      </c>
      <c r="X11" s="42" t="str">
        <f t="shared" ca="1" si="1"/>
        <v/>
      </c>
      <c r="Y11" s="42" t="str">
        <f t="shared" ca="1" si="1"/>
        <v/>
      </c>
      <c r="Z11" s="42" t="str">
        <f t="shared" ca="1" si="1"/>
        <v/>
      </c>
      <c r="AA11" s="43" t="str">
        <f t="shared" ca="1" si="1"/>
        <v/>
      </c>
      <c r="AB11" s="42" t="str">
        <f t="shared" ca="1" si="1"/>
        <v/>
      </c>
    </row>
    <row r="12" spans="1:29">
      <c r="V12" s="42" t="str">
        <f t="shared" ca="1" si="1"/>
        <v/>
      </c>
      <c r="W12" s="42" t="str">
        <f t="shared" ca="1" si="1"/>
        <v/>
      </c>
      <c r="X12" s="42" t="str">
        <f t="shared" ca="1" si="1"/>
        <v/>
      </c>
      <c r="Y12" s="42" t="str">
        <f t="shared" ca="1" si="1"/>
        <v/>
      </c>
      <c r="Z12" s="42" t="str">
        <f t="shared" ca="1" si="1"/>
        <v/>
      </c>
      <c r="AA12" s="43" t="str">
        <f t="shared" ca="1" si="1"/>
        <v/>
      </c>
      <c r="AB12" s="42" t="str">
        <f t="shared" ca="1" si="1"/>
        <v/>
      </c>
    </row>
    <row r="13" spans="1:29" s="49" customFormat="1" ht="39" customHeight="1" thickBot="1">
      <c r="A13" s="44" t="s">
        <v>30</v>
      </c>
      <c r="B13" s="44" t="s">
        <v>31</v>
      </c>
      <c r="C13" s="44" t="s">
        <v>32</v>
      </c>
      <c r="D13" s="45" t="s">
        <v>33</v>
      </c>
      <c r="E13" s="45" t="s">
        <v>34</v>
      </c>
      <c r="F13" s="44" t="s">
        <v>31</v>
      </c>
      <c r="G13" s="44" t="s">
        <v>32</v>
      </c>
      <c r="H13" s="45" t="s">
        <v>35</v>
      </c>
      <c r="I13" s="45" t="s">
        <v>36</v>
      </c>
      <c r="J13" s="44" t="s">
        <v>31</v>
      </c>
      <c r="K13" s="44" t="s">
        <v>32</v>
      </c>
      <c r="L13" s="45" t="s">
        <v>35</v>
      </c>
      <c r="M13" s="45" t="s">
        <v>36</v>
      </c>
      <c r="N13" s="44" t="s">
        <v>37</v>
      </c>
      <c r="O13" s="44" t="s">
        <v>38</v>
      </c>
      <c r="P13" s="44" t="s">
        <v>39</v>
      </c>
      <c r="Q13" s="44" t="s">
        <v>40</v>
      </c>
      <c r="R13" s="44" t="s">
        <v>41</v>
      </c>
      <c r="S13" s="44" t="s">
        <v>42</v>
      </c>
      <c r="T13" s="46"/>
      <c r="U13" s="47"/>
      <c r="V13" s="30"/>
      <c r="W13" s="30"/>
      <c r="X13" s="30"/>
      <c r="Y13" s="30"/>
      <c r="Z13" s="48"/>
      <c r="AA13" s="30"/>
      <c r="AB13" s="30"/>
      <c r="AC13" s="30"/>
    </row>
    <row r="14" spans="1:29" ht="15.75" thickBot="1">
      <c r="A14" s="50" t="s">
        <v>43</v>
      </c>
      <c r="B14" s="51">
        <v>0.33333333333333331</v>
      </c>
      <c r="C14" s="51">
        <v>0.53125</v>
      </c>
      <c r="D14" s="52" t="s">
        <v>44</v>
      </c>
      <c r="E14" s="52" t="s">
        <v>45</v>
      </c>
      <c r="F14" s="51">
        <v>0.58333333333333337</v>
      </c>
      <c r="G14" s="51">
        <v>0.625</v>
      </c>
      <c r="H14" s="52" t="s">
        <v>46</v>
      </c>
      <c r="I14" s="52" t="s">
        <v>45</v>
      </c>
      <c r="J14" s="51">
        <v>0.57291666666666663</v>
      </c>
      <c r="K14" s="51">
        <v>0.70833333333333337</v>
      </c>
      <c r="L14" s="52" t="s">
        <v>44</v>
      </c>
      <c r="M14" s="52" t="s">
        <v>45</v>
      </c>
      <c r="N14" s="53">
        <f>ROUND(IF((OR(B14="",C14="")),0,IF((C14&lt;B14),((C14-B14)*24)+24,(C14-B14)*24))+IF((OR(F14="",G14="")),0,IF((G14&lt;F14),((G14-F14)*24)+24,(G14-F14)*24))+IF((OR(J14="",K14="")),0,IF((K14&lt;J14),((K14-J14)*24)+24,(K14-J14)*24)),2)</f>
        <v>9</v>
      </c>
      <c r="O14" s="54">
        <f>IF(N14&lt;8,0,N14-P14)</f>
        <v>8</v>
      </c>
      <c r="P14" s="54">
        <f>IF(N14&gt;8,N14-8,0)</f>
        <v>1</v>
      </c>
      <c r="Q14" s="54"/>
      <c r="R14" s="54"/>
      <c r="S14" s="55"/>
      <c r="U14" s="56" t="s">
        <v>47</v>
      </c>
      <c r="V14" s="120" t="s">
        <v>48</v>
      </c>
      <c r="W14" s="121"/>
      <c r="X14" s="121"/>
      <c r="Y14" s="121"/>
      <c r="Z14" s="122"/>
      <c r="AA14" s="116" t="s">
        <v>49</v>
      </c>
      <c r="AB14" s="117"/>
    </row>
    <row r="15" spans="1:29" ht="15.2" customHeight="1">
      <c r="A15" s="38">
        <f>O11</f>
        <v>44556</v>
      </c>
      <c r="B15" s="3"/>
      <c r="C15" s="3"/>
      <c r="D15" s="4" t="s">
        <v>50</v>
      </c>
      <c r="E15" s="4" t="s">
        <v>51</v>
      </c>
      <c r="F15" s="3"/>
      <c r="G15" s="3"/>
      <c r="H15" s="4" t="s">
        <v>46</v>
      </c>
      <c r="I15" s="4" t="s">
        <v>45</v>
      </c>
      <c r="J15" s="3"/>
      <c r="K15" s="3"/>
      <c r="L15" s="4" t="s">
        <v>44</v>
      </c>
      <c r="M15" s="4" t="s">
        <v>45</v>
      </c>
      <c r="N15" s="81">
        <f>ROUND(IF((OR(B15="",C15="")),0,IF((C15&lt;B15),((C15-B15)*24)+24,(C15-B15)*24))+IF((OR(F15="",G15="")),0,IF((G15&lt;F15),((G15-F15)*24)+24,(G15-F15)*24))+IF((OR(J15="",K15="")),0,IF((K15&lt;J15),((K15-J15)*24)+24,(K15-J15)*24)),2)</f>
        <v>0</v>
      </c>
      <c r="O15" s="79"/>
      <c r="P15" s="79"/>
      <c r="Q15" s="6"/>
      <c r="R15" s="6"/>
      <c r="S15" s="6"/>
      <c r="U15" s="80" t="s">
        <v>52</v>
      </c>
      <c r="V15" s="16"/>
      <c r="W15" s="114">
        <v>44400</v>
      </c>
      <c r="X15" s="114"/>
      <c r="Y15" s="114"/>
      <c r="AA15" s="114">
        <v>44407</v>
      </c>
      <c r="AB15" s="114"/>
    </row>
    <row r="16" spans="1:29" ht="15.2" customHeight="1">
      <c r="A16" s="38">
        <f>A15+1</f>
        <v>44557</v>
      </c>
      <c r="B16" s="1"/>
      <c r="C16" s="1"/>
      <c r="D16" s="5" t="s">
        <v>44</v>
      </c>
      <c r="E16" s="5" t="s">
        <v>45</v>
      </c>
      <c r="F16" s="1"/>
      <c r="G16" s="1"/>
      <c r="H16" s="5" t="s">
        <v>46</v>
      </c>
      <c r="I16" s="5" t="s">
        <v>45</v>
      </c>
      <c r="J16" s="1"/>
      <c r="K16" s="1"/>
      <c r="L16" s="5" t="s">
        <v>44</v>
      </c>
      <c r="M16" s="5" t="s">
        <v>45</v>
      </c>
      <c r="N16" s="82">
        <f t="shared" ref="N16:N20" si="2">ROUND(IF((OR(B16="",C16="")),0,IF((C16&lt;B16),((C16-B16)*24)+24,(C16-B16)*24))+IF((OR(F16="",G16="")),0,IF((G16&lt;F16),((G16-F16)*24)+24,(G16-F16)*24))+IF((OR(J16="",K16="")),0,IF((K16&lt;J16),((K16-J16)*24)+24,(K16-J16)*24)),2)</f>
        <v>0</v>
      </c>
      <c r="O16" s="37"/>
      <c r="P16" s="37"/>
      <c r="Q16" s="7"/>
      <c r="R16" s="7"/>
      <c r="S16" s="7"/>
      <c r="U16" s="84" t="s">
        <v>53</v>
      </c>
      <c r="V16" s="85"/>
      <c r="W16" s="115">
        <v>44414</v>
      </c>
      <c r="X16" s="115"/>
      <c r="Y16" s="115"/>
      <c r="Z16" s="86"/>
      <c r="AA16" s="115">
        <v>44421</v>
      </c>
      <c r="AB16" s="115"/>
      <c r="AC16" s="41"/>
    </row>
    <row r="17" spans="1:29" ht="15.2" customHeight="1">
      <c r="A17" s="38">
        <f t="shared" ref="A17:A20" si="3">A16+1</f>
        <v>44558</v>
      </c>
      <c r="B17" s="3"/>
      <c r="C17" s="1"/>
      <c r="D17" s="5" t="s">
        <v>44</v>
      </c>
      <c r="E17" s="5" t="s">
        <v>45</v>
      </c>
      <c r="F17" s="1"/>
      <c r="G17" s="1"/>
      <c r="H17" s="5" t="s">
        <v>46</v>
      </c>
      <c r="I17" s="5" t="s">
        <v>45</v>
      </c>
      <c r="J17" s="1"/>
      <c r="K17" s="1"/>
      <c r="L17" s="5" t="s">
        <v>44</v>
      </c>
      <c r="M17" s="5" t="s">
        <v>45</v>
      </c>
      <c r="N17" s="82">
        <f t="shared" si="2"/>
        <v>0</v>
      </c>
      <c r="O17" s="37"/>
      <c r="P17" s="37"/>
      <c r="Q17" s="7"/>
      <c r="R17" s="7"/>
      <c r="S17" s="7"/>
      <c r="U17" s="80" t="s">
        <v>54</v>
      </c>
      <c r="V17" s="16"/>
      <c r="W17" s="114">
        <v>44428</v>
      </c>
      <c r="X17" s="114"/>
      <c r="Y17" s="114"/>
      <c r="AA17" s="114">
        <v>44435</v>
      </c>
      <c r="AB17" s="114"/>
      <c r="AC17" s="16"/>
    </row>
    <row r="18" spans="1:29" ht="15.2" customHeight="1">
      <c r="A18" s="38">
        <f t="shared" si="3"/>
        <v>44559</v>
      </c>
      <c r="B18" s="1"/>
      <c r="C18" s="1"/>
      <c r="D18" s="5" t="s">
        <v>44</v>
      </c>
      <c r="E18" s="5" t="s">
        <v>45</v>
      </c>
      <c r="F18" s="1"/>
      <c r="G18" s="1"/>
      <c r="H18" s="5" t="s">
        <v>46</v>
      </c>
      <c r="I18" s="5" t="s">
        <v>45</v>
      </c>
      <c r="J18" s="1"/>
      <c r="K18" s="1"/>
      <c r="L18" s="5" t="s">
        <v>44</v>
      </c>
      <c r="M18" s="5" t="s">
        <v>45</v>
      </c>
      <c r="N18" s="82">
        <f t="shared" si="2"/>
        <v>0</v>
      </c>
      <c r="O18" s="37"/>
      <c r="P18" s="37"/>
      <c r="Q18" s="7"/>
      <c r="R18" s="7"/>
      <c r="S18" s="7"/>
      <c r="U18" s="84" t="s">
        <v>55</v>
      </c>
      <c r="V18" s="85"/>
      <c r="W18" s="115">
        <v>44442</v>
      </c>
      <c r="X18" s="115"/>
      <c r="Y18" s="115"/>
      <c r="Z18" s="87"/>
      <c r="AA18" s="115">
        <v>44449</v>
      </c>
      <c r="AB18" s="115"/>
      <c r="AC18" s="16"/>
    </row>
    <row r="19" spans="1:29" ht="15.2" customHeight="1">
      <c r="A19" s="38">
        <f t="shared" si="3"/>
        <v>44560</v>
      </c>
      <c r="B19" s="3"/>
      <c r="C19" s="1"/>
      <c r="D19" s="5" t="s">
        <v>44</v>
      </c>
      <c r="E19" s="5" t="s">
        <v>45</v>
      </c>
      <c r="F19" s="1"/>
      <c r="G19" s="1"/>
      <c r="H19" s="5" t="s">
        <v>46</v>
      </c>
      <c r="I19" s="5" t="s">
        <v>45</v>
      </c>
      <c r="J19" s="1"/>
      <c r="K19" s="1"/>
      <c r="L19" s="5" t="s">
        <v>44</v>
      </c>
      <c r="M19" s="5" t="s">
        <v>45</v>
      </c>
      <c r="N19" s="82">
        <f t="shared" si="2"/>
        <v>0</v>
      </c>
      <c r="O19" s="37"/>
      <c r="P19" s="37"/>
      <c r="Q19" s="7"/>
      <c r="R19" s="7"/>
      <c r="S19" s="7"/>
      <c r="U19" s="80" t="s">
        <v>56</v>
      </c>
      <c r="V19" s="16"/>
      <c r="W19" s="114">
        <v>44456</v>
      </c>
      <c r="X19" s="114"/>
      <c r="Y19" s="114"/>
      <c r="AA19" s="114">
        <v>44463</v>
      </c>
      <c r="AB19" s="114"/>
      <c r="AC19" s="16"/>
    </row>
    <row r="20" spans="1:29" ht="15.2" customHeight="1">
      <c r="A20" s="38">
        <f t="shared" si="3"/>
        <v>44561</v>
      </c>
      <c r="B20" s="1"/>
      <c r="C20" s="1"/>
      <c r="D20" s="5" t="s">
        <v>44</v>
      </c>
      <c r="E20" s="5" t="s">
        <v>45</v>
      </c>
      <c r="F20" s="1"/>
      <c r="G20" s="1"/>
      <c r="H20" s="5" t="s">
        <v>46</v>
      </c>
      <c r="I20" s="5" t="s">
        <v>45</v>
      </c>
      <c r="J20" s="1"/>
      <c r="K20" s="1"/>
      <c r="L20" s="5" t="s">
        <v>44</v>
      </c>
      <c r="M20" s="5" t="s">
        <v>45</v>
      </c>
      <c r="N20" s="82">
        <f t="shared" si="2"/>
        <v>0</v>
      </c>
      <c r="O20" s="37"/>
      <c r="P20" s="37"/>
      <c r="Q20" s="7"/>
      <c r="R20" s="7"/>
      <c r="S20" s="7"/>
      <c r="U20" s="84" t="s">
        <v>57</v>
      </c>
      <c r="V20" s="85"/>
      <c r="W20" s="115">
        <v>44470</v>
      </c>
      <c r="X20" s="115"/>
      <c r="Y20" s="115"/>
      <c r="Z20" s="87"/>
      <c r="AA20" s="115">
        <v>44477</v>
      </c>
      <c r="AB20" s="115"/>
      <c r="AC20" s="16"/>
    </row>
    <row r="21" spans="1:29" ht="15.2" customHeight="1">
      <c r="A21" s="38">
        <f t="shared" ref="A21:A29" si="4">A20+1</f>
        <v>44562</v>
      </c>
      <c r="B21" s="10"/>
      <c r="C21" s="10"/>
      <c r="D21" s="11"/>
      <c r="E21" s="11"/>
      <c r="F21" s="1"/>
      <c r="G21" s="1"/>
      <c r="H21" s="11"/>
      <c r="I21" s="11"/>
      <c r="J21" s="10"/>
      <c r="K21" s="10"/>
      <c r="L21" s="11"/>
      <c r="M21" s="11"/>
      <c r="N21" s="97">
        <f>ROUND(IF((OR(B21="",C21="")),0,IF((C21&lt;B21),((C21-B21)*24)+24,(C21-B21)*24))+IF((OR(F22="",G22="")),0,IF((G22&lt;F22),((G22-F22)*24)+24,(G22-F22)*24))+IF((OR(J21="",K21="")),0,IF((K21&lt;J21),((K21-J21)*24)+24,(K21-J21)*24)),2)</f>
        <v>0</v>
      </c>
      <c r="O21" s="37"/>
      <c r="P21" s="78"/>
      <c r="Q21" s="12"/>
      <c r="R21" s="12"/>
      <c r="S21" s="12"/>
      <c r="U21" s="80" t="s">
        <v>58</v>
      </c>
      <c r="V21" s="16"/>
      <c r="W21" s="114">
        <v>44484</v>
      </c>
      <c r="X21" s="114"/>
      <c r="Y21" s="114"/>
      <c r="AA21" s="114">
        <v>44491</v>
      </c>
      <c r="AB21" s="114"/>
      <c r="AC21" s="16"/>
    </row>
    <row r="22" spans="1:29" ht="15.2" customHeight="1">
      <c r="A22" s="34" t="s">
        <v>59</v>
      </c>
      <c r="B22" s="72"/>
      <c r="C22" s="35"/>
      <c r="D22" s="36"/>
      <c r="E22" s="36"/>
      <c r="F22" s="35"/>
      <c r="G22" s="35"/>
      <c r="H22" s="36"/>
      <c r="I22" s="36"/>
      <c r="J22" s="35"/>
      <c r="K22" s="35"/>
      <c r="L22" s="36"/>
      <c r="M22" s="36"/>
      <c r="N22" s="73">
        <f>SUM(N15:N21)</f>
        <v>0</v>
      </c>
      <c r="O22" s="74">
        <f>IF(N22&lt;40,N22,40)</f>
        <v>0</v>
      </c>
      <c r="P22" s="74">
        <f>IF(N22&gt;40,N22-40,0)</f>
        <v>0</v>
      </c>
      <c r="Q22" s="39"/>
      <c r="R22" s="39"/>
      <c r="S22" s="40"/>
      <c r="U22" s="84" t="s">
        <v>60</v>
      </c>
      <c r="V22" s="85"/>
      <c r="W22" s="115">
        <v>44610</v>
      </c>
      <c r="X22" s="115"/>
      <c r="Y22" s="115"/>
      <c r="Z22" s="87"/>
      <c r="AA22" s="115">
        <v>44617</v>
      </c>
      <c r="AB22" s="115"/>
      <c r="AC22" s="16"/>
    </row>
    <row r="23" spans="1:29" ht="15.2" customHeight="1">
      <c r="A23" s="38">
        <f>A21+1</f>
        <v>44563</v>
      </c>
      <c r="B23" s="3"/>
      <c r="C23" s="3"/>
      <c r="D23" s="4" t="s">
        <v>61</v>
      </c>
      <c r="E23" s="4" t="s">
        <v>51</v>
      </c>
      <c r="F23" s="3"/>
      <c r="G23" s="3"/>
      <c r="H23" s="4" t="s">
        <v>61</v>
      </c>
      <c r="I23" s="4"/>
      <c r="J23" s="3"/>
      <c r="K23" s="3"/>
      <c r="L23" s="4"/>
      <c r="M23" s="4"/>
      <c r="N23" s="81">
        <f t="shared" ref="N23:N29" si="5">ROUND(IF((OR(B23="",C23="")),0,IF((C23&lt;B23),((C23-B23)*24)+24,(C23-B23)*24))+IF((OR(F23="",G23="")),0,IF((G23&lt;F23),((G23-F23)*24)+24,(G23-F23)*24))+IF((OR(J23="",K23="")),0,IF((K23&lt;J23),((K23-J23)*24)+24,(K23-J23)*24)),2)</f>
        <v>0</v>
      </c>
      <c r="O23" s="77"/>
      <c r="P23" s="77"/>
      <c r="Q23" s="6"/>
      <c r="R23" s="6"/>
      <c r="S23" s="6"/>
      <c r="U23" s="80" t="s">
        <v>62</v>
      </c>
      <c r="V23" s="16"/>
      <c r="W23" s="114">
        <v>44498</v>
      </c>
      <c r="X23" s="114"/>
      <c r="Y23" s="114"/>
      <c r="AA23" s="114">
        <v>44505</v>
      </c>
      <c r="AB23" s="114"/>
      <c r="AC23" s="16"/>
    </row>
    <row r="24" spans="1:29" ht="15.2" customHeight="1">
      <c r="A24" s="38">
        <f t="shared" si="4"/>
        <v>44564</v>
      </c>
      <c r="B24" s="96"/>
      <c r="C24" s="96"/>
      <c r="D24" s="5" t="s">
        <v>61</v>
      </c>
      <c r="E24" s="5" t="s">
        <v>51</v>
      </c>
      <c r="F24" s="1"/>
      <c r="G24" s="1"/>
      <c r="H24" s="5" t="s">
        <v>61</v>
      </c>
      <c r="I24" s="5" t="s">
        <v>63</v>
      </c>
      <c r="J24" s="1"/>
      <c r="K24" s="1"/>
      <c r="L24" s="5" t="s">
        <v>61</v>
      </c>
      <c r="M24" s="5" t="s">
        <v>51</v>
      </c>
      <c r="N24" s="82">
        <f t="shared" si="5"/>
        <v>0</v>
      </c>
      <c r="O24" s="77"/>
      <c r="P24" s="37"/>
      <c r="Q24" s="7"/>
      <c r="R24" s="7"/>
      <c r="S24" s="7"/>
      <c r="U24" s="84" t="s">
        <v>64</v>
      </c>
      <c r="V24" s="85"/>
      <c r="W24" s="115">
        <v>44512</v>
      </c>
      <c r="X24" s="115"/>
      <c r="Y24" s="115"/>
      <c r="Z24" s="87"/>
      <c r="AA24" s="115">
        <v>44519</v>
      </c>
      <c r="AB24" s="115"/>
      <c r="AC24" s="16"/>
    </row>
    <row r="25" spans="1:29" ht="15.2" customHeight="1">
      <c r="A25" s="38">
        <f>A24+1</f>
        <v>44565</v>
      </c>
      <c r="B25" s="96"/>
      <c r="C25" s="96"/>
      <c r="D25" s="5" t="s">
        <v>61</v>
      </c>
      <c r="E25" s="5" t="s">
        <v>51</v>
      </c>
      <c r="F25" s="1"/>
      <c r="G25" s="1"/>
      <c r="H25" s="5" t="s">
        <v>61</v>
      </c>
      <c r="I25" s="5" t="s">
        <v>63</v>
      </c>
      <c r="J25" s="1"/>
      <c r="K25" s="1"/>
      <c r="L25" s="5" t="s">
        <v>61</v>
      </c>
      <c r="M25" s="5" t="s">
        <v>51</v>
      </c>
      <c r="N25" s="82">
        <f t="shared" si="5"/>
        <v>0</v>
      </c>
      <c r="O25" s="77"/>
      <c r="P25" s="37"/>
      <c r="Q25" s="7"/>
      <c r="R25" s="7"/>
      <c r="S25" s="7"/>
      <c r="U25" s="80" t="s">
        <v>65</v>
      </c>
      <c r="V25" s="16"/>
      <c r="W25" s="114">
        <v>44526</v>
      </c>
      <c r="X25" s="114"/>
      <c r="Y25" s="114"/>
      <c r="AA25" s="114">
        <v>44533</v>
      </c>
      <c r="AB25" s="114"/>
      <c r="AC25" s="16"/>
    </row>
    <row r="26" spans="1:29" ht="15.2" customHeight="1">
      <c r="A26" s="38">
        <f>A25+1</f>
        <v>44566</v>
      </c>
      <c r="B26" s="96"/>
      <c r="C26" s="96"/>
      <c r="D26" s="5" t="s">
        <v>61</v>
      </c>
      <c r="E26" s="5" t="s">
        <v>51</v>
      </c>
      <c r="F26" s="1"/>
      <c r="G26" s="1"/>
      <c r="H26" s="5" t="s">
        <v>61</v>
      </c>
      <c r="I26" s="5" t="s">
        <v>63</v>
      </c>
      <c r="J26" s="1"/>
      <c r="K26" s="1"/>
      <c r="L26" s="5" t="s">
        <v>61</v>
      </c>
      <c r="M26" s="5" t="s">
        <v>51</v>
      </c>
      <c r="N26" s="82">
        <f t="shared" si="5"/>
        <v>0</v>
      </c>
      <c r="O26" s="77"/>
      <c r="P26" s="37"/>
      <c r="Q26" s="7"/>
      <c r="R26" s="7"/>
      <c r="S26" s="7"/>
      <c r="U26" s="84" t="s">
        <v>66</v>
      </c>
      <c r="V26" s="85"/>
      <c r="W26" s="115">
        <v>44540</v>
      </c>
      <c r="X26" s="115"/>
      <c r="Y26" s="115"/>
      <c r="Z26" s="87"/>
      <c r="AA26" s="115">
        <v>44547</v>
      </c>
      <c r="AB26" s="115"/>
      <c r="AC26" s="16"/>
    </row>
    <row r="27" spans="1:29" ht="15.2" customHeight="1">
      <c r="A27" s="38">
        <f t="shared" si="4"/>
        <v>44567</v>
      </c>
      <c r="B27" s="96"/>
      <c r="C27" s="96"/>
      <c r="D27" s="5" t="s">
        <v>61</v>
      </c>
      <c r="E27" s="5" t="s">
        <v>51</v>
      </c>
      <c r="F27" s="3"/>
      <c r="G27" s="3"/>
      <c r="H27" s="5" t="s">
        <v>61</v>
      </c>
      <c r="I27" s="5" t="s">
        <v>63</v>
      </c>
      <c r="J27" s="1"/>
      <c r="K27" s="1"/>
      <c r="L27" s="5" t="s">
        <v>61</v>
      </c>
      <c r="M27" s="5" t="s">
        <v>51</v>
      </c>
      <c r="N27" s="82">
        <f t="shared" si="5"/>
        <v>0</v>
      </c>
      <c r="O27" s="77"/>
      <c r="P27" s="37"/>
      <c r="Q27" s="7"/>
      <c r="R27" s="7"/>
      <c r="S27" s="7"/>
      <c r="U27" s="80" t="s">
        <v>67</v>
      </c>
      <c r="V27" s="16"/>
      <c r="W27" s="114">
        <v>44554</v>
      </c>
      <c r="X27" s="114"/>
      <c r="Y27" s="114"/>
      <c r="AA27" s="114">
        <v>44561</v>
      </c>
      <c r="AB27" s="114"/>
      <c r="AC27" s="16"/>
    </row>
    <row r="28" spans="1:29" ht="15.2" customHeight="1">
      <c r="A28" s="38">
        <f t="shared" si="4"/>
        <v>44568</v>
      </c>
      <c r="B28" s="1"/>
      <c r="C28" s="1"/>
      <c r="D28" s="5"/>
      <c r="E28" s="5"/>
      <c r="F28" s="1"/>
      <c r="G28" s="1"/>
      <c r="H28" s="5"/>
      <c r="I28" s="5"/>
      <c r="J28" s="1"/>
      <c r="K28" s="1"/>
      <c r="L28" s="5"/>
      <c r="M28" s="5"/>
      <c r="N28" s="82">
        <f t="shared" si="5"/>
        <v>0</v>
      </c>
      <c r="O28" s="77"/>
      <c r="P28" s="37"/>
      <c r="Q28" s="7"/>
      <c r="R28" s="7"/>
      <c r="S28" s="7"/>
      <c r="U28" s="84" t="s">
        <v>68</v>
      </c>
      <c r="V28" s="85"/>
      <c r="W28" s="115">
        <v>44568</v>
      </c>
      <c r="X28" s="115"/>
      <c r="Y28" s="115"/>
      <c r="Z28" s="87"/>
      <c r="AA28" s="115">
        <v>44575</v>
      </c>
      <c r="AB28" s="115"/>
      <c r="AC28" s="16"/>
    </row>
    <row r="29" spans="1:29" ht="15.2" customHeight="1">
      <c r="A29" s="38">
        <f t="shared" si="4"/>
        <v>44569</v>
      </c>
      <c r="B29" s="10"/>
      <c r="C29" s="10"/>
      <c r="D29" s="11"/>
      <c r="E29" s="11"/>
      <c r="F29" s="10"/>
      <c r="G29" s="10"/>
      <c r="H29" s="11"/>
      <c r="I29" s="11"/>
      <c r="J29" s="10"/>
      <c r="K29" s="10"/>
      <c r="L29" s="11"/>
      <c r="M29" s="11"/>
      <c r="N29" s="83">
        <f t="shared" si="5"/>
        <v>0</v>
      </c>
      <c r="O29" s="77"/>
      <c r="P29" s="78"/>
      <c r="Q29" s="12"/>
      <c r="R29" s="12"/>
      <c r="S29" s="12"/>
      <c r="U29" s="80" t="s">
        <v>69</v>
      </c>
      <c r="V29" s="16"/>
      <c r="W29" s="114">
        <v>44582</v>
      </c>
      <c r="X29" s="114"/>
      <c r="Y29" s="114"/>
      <c r="AA29" s="114">
        <v>44589</v>
      </c>
      <c r="AB29" s="114"/>
      <c r="AC29" s="16"/>
    </row>
    <row r="30" spans="1:29" ht="15.2" customHeight="1">
      <c r="A30" s="71" t="s">
        <v>70</v>
      </c>
      <c r="B30" s="72"/>
      <c r="C30" s="35"/>
      <c r="D30" s="36"/>
      <c r="E30" s="36"/>
      <c r="F30" s="35"/>
      <c r="G30" s="35"/>
      <c r="H30" s="36"/>
      <c r="I30" s="36"/>
      <c r="J30" s="35"/>
      <c r="K30" s="35"/>
      <c r="L30" s="36"/>
      <c r="M30" s="36"/>
      <c r="N30" s="73">
        <f>SUM(N23:N29)</f>
        <v>0</v>
      </c>
      <c r="O30" s="74">
        <f>IF(N30&lt;40,N30,40)</f>
        <v>0</v>
      </c>
      <c r="P30" s="74">
        <f>IF(N30&gt;40,N30-40,0)</f>
        <v>0</v>
      </c>
      <c r="Q30" s="39"/>
      <c r="R30" s="39"/>
      <c r="S30" s="40"/>
      <c r="U30" s="84" t="s">
        <v>60</v>
      </c>
      <c r="V30" s="85"/>
      <c r="W30" s="115">
        <v>44610</v>
      </c>
      <c r="X30" s="115"/>
      <c r="Y30" s="115"/>
      <c r="Z30" s="87"/>
      <c r="AA30" s="115">
        <v>44617</v>
      </c>
      <c r="AB30" s="115"/>
      <c r="AC30" s="16"/>
    </row>
    <row r="31" spans="1:29" ht="26.25" customHeight="1" thickBot="1">
      <c r="A31" s="107"/>
      <c r="B31" s="107"/>
      <c r="C31" s="107"/>
      <c r="D31" s="107"/>
      <c r="E31" s="107"/>
      <c r="F31" s="29"/>
      <c r="G31" s="109"/>
      <c r="H31" s="109"/>
      <c r="I31" s="30"/>
      <c r="J31" s="30"/>
      <c r="K31" s="30"/>
      <c r="L31" s="30"/>
      <c r="M31" s="30"/>
      <c r="N31" s="24" t="s">
        <v>71</v>
      </c>
      <c r="O31" s="75">
        <f>SUM(O22,O30)</f>
        <v>0</v>
      </c>
      <c r="P31" s="75">
        <f>SUM(P22,P30)</f>
        <v>0</v>
      </c>
      <c r="Q31" s="76">
        <f>SUM(Q15:Q30)</f>
        <v>0</v>
      </c>
      <c r="R31" s="76">
        <f>SUM(R15:R30)</f>
        <v>0</v>
      </c>
      <c r="S31" s="76">
        <f>SUM(S15:S30)</f>
        <v>0</v>
      </c>
      <c r="U31" s="80" t="s">
        <v>72</v>
      </c>
      <c r="V31" s="16"/>
      <c r="W31" s="114">
        <v>44624</v>
      </c>
      <c r="X31" s="114"/>
      <c r="Y31" s="114"/>
      <c r="AA31" s="114">
        <v>44631</v>
      </c>
      <c r="AB31" s="114"/>
      <c r="AC31" s="16"/>
    </row>
    <row r="32" spans="1:29" ht="15" customHeight="1">
      <c r="A32" s="104" t="s">
        <v>73</v>
      </c>
      <c r="B32" s="104"/>
      <c r="C32" s="104"/>
      <c r="D32" s="104"/>
      <c r="E32" s="104"/>
      <c r="F32" s="18"/>
      <c r="G32" s="110" t="s">
        <v>74</v>
      </c>
      <c r="H32" s="110"/>
      <c r="I32" s="33" t="s">
        <v>75</v>
      </c>
      <c r="J32" s="111" t="s">
        <v>76</v>
      </c>
      <c r="K32" s="112"/>
      <c r="L32" s="112"/>
      <c r="M32" s="113"/>
      <c r="N32" s="27"/>
      <c r="O32" s="2"/>
      <c r="P32" s="32"/>
      <c r="Q32" s="32"/>
      <c r="R32" s="32"/>
      <c r="S32" s="32"/>
      <c r="U32" s="84" t="s">
        <v>77</v>
      </c>
      <c r="V32" s="85"/>
      <c r="W32" s="115">
        <v>44638</v>
      </c>
      <c r="X32" s="115"/>
      <c r="Y32" s="115"/>
      <c r="Z32" s="87"/>
      <c r="AA32" s="115">
        <v>44645</v>
      </c>
      <c r="AB32" s="115"/>
      <c r="AC32" s="16"/>
    </row>
    <row r="33" spans="1:29" ht="24" customHeight="1" thickBot="1">
      <c r="A33" s="107"/>
      <c r="B33" s="107"/>
      <c r="C33" s="107"/>
      <c r="D33" s="107"/>
      <c r="E33" s="107"/>
      <c r="F33" s="29"/>
      <c r="G33" s="109"/>
      <c r="H33" s="109"/>
      <c r="I33" s="30"/>
      <c r="J33" s="131"/>
      <c r="K33" s="132"/>
      <c r="L33" s="132"/>
      <c r="M33" s="133"/>
      <c r="N33" s="24" t="s">
        <v>78</v>
      </c>
      <c r="O33" s="25">
        <f>ROUND(O32*(O31),2)</f>
        <v>0</v>
      </c>
      <c r="P33" s="25">
        <f>ROUND(P32*(P31),2)</f>
        <v>0</v>
      </c>
      <c r="Q33" s="26">
        <f>ROUND(Q32*(Q31),2)</f>
        <v>0</v>
      </c>
      <c r="R33" s="26">
        <f>ROUND(R32*(R31),2)</f>
        <v>0</v>
      </c>
      <c r="S33" s="26">
        <f>ROUND(S32*(S31),2)</f>
        <v>0</v>
      </c>
      <c r="U33" s="80" t="s">
        <v>79</v>
      </c>
      <c r="V33" s="16"/>
      <c r="W33" s="114">
        <v>44652</v>
      </c>
      <c r="X33" s="114"/>
      <c r="Y33" s="114"/>
      <c r="AA33" s="114">
        <v>44659</v>
      </c>
      <c r="AB33" s="114"/>
      <c r="AC33" s="16"/>
    </row>
    <row r="34" spans="1:29" ht="15.75" thickBot="1">
      <c r="A34" s="104" t="s">
        <v>80</v>
      </c>
      <c r="B34" s="104"/>
      <c r="C34" s="104"/>
      <c r="D34" s="104"/>
      <c r="E34" s="104"/>
      <c r="F34" s="18"/>
      <c r="G34" s="110" t="s">
        <v>74</v>
      </c>
      <c r="H34" s="110"/>
      <c r="I34" s="30"/>
      <c r="J34" s="134"/>
      <c r="K34" s="135"/>
      <c r="L34" s="135"/>
      <c r="M34" s="136"/>
      <c r="N34" s="20"/>
      <c r="O34" s="20"/>
      <c r="P34" s="20"/>
      <c r="Q34" s="20"/>
      <c r="R34" s="20"/>
      <c r="S34" s="20"/>
      <c r="U34" s="84" t="s">
        <v>81</v>
      </c>
      <c r="V34" s="85"/>
      <c r="W34" s="115">
        <v>44666</v>
      </c>
      <c r="X34" s="115"/>
      <c r="Y34" s="115"/>
      <c r="Z34" s="87"/>
      <c r="AA34" s="115">
        <v>44673</v>
      </c>
      <c r="AB34" s="115"/>
      <c r="AC34" s="16"/>
    </row>
    <row r="35" spans="1:29" ht="21" customHeight="1" thickBot="1">
      <c r="A35" s="108"/>
      <c r="B35" s="108"/>
      <c r="C35" s="108"/>
      <c r="D35" s="108"/>
      <c r="E35" s="108"/>
      <c r="F35" s="29"/>
      <c r="G35" s="109"/>
      <c r="H35" s="109"/>
      <c r="I35" s="30"/>
      <c r="J35" s="134"/>
      <c r="K35" s="135"/>
      <c r="L35" s="135"/>
      <c r="M35" s="136"/>
      <c r="N35" s="20"/>
      <c r="O35" s="20"/>
      <c r="P35" s="20"/>
      <c r="Q35" s="27" t="s">
        <v>82</v>
      </c>
      <c r="R35" s="105">
        <f>SUM(O31:S31)</f>
        <v>0</v>
      </c>
      <c r="S35" s="106"/>
      <c r="U35" s="80" t="s">
        <v>83</v>
      </c>
      <c r="V35" s="16"/>
      <c r="W35" s="114">
        <v>44680</v>
      </c>
      <c r="X35" s="114"/>
      <c r="Y35" s="114"/>
      <c r="AA35" s="114">
        <v>44687</v>
      </c>
      <c r="AB35" s="114"/>
      <c r="AC35" s="16"/>
    </row>
    <row r="36" spans="1:29">
      <c r="A36" s="104" t="s">
        <v>84</v>
      </c>
      <c r="B36" s="104"/>
      <c r="C36" s="104"/>
      <c r="D36" s="104"/>
      <c r="E36" s="104"/>
      <c r="F36" s="18"/>
      <c r="G36" s="110" t="s">
        <v>74</v>
      </c>
      <c r="H36" s="110"/>
      <c r="I36" s="30"/>
      <c r="J36" s="134"/>
      <c r="K36" s="135"/>
      <c r="L36" s="135"/>
      <c r="M36" s="136"/>
      <c r="N36" s="28" t="s">
        <v>85</v>
      </c>
      <c r="U36" s="84" t="s">
        <v>86</v>
      </c>
      <c r="V36" s="85"/>
      <c r="W36" s="115">
        <v>44694</v>
      </c>
      <c r="X36" s="115"/>
      <c r="Y36" s="115"/>
      <c r="Z36" s="87"/>
      <c r="AA36" s="115">
        <v>44701</v>
      </c>
      <c r="AB36" s="115"/>
      <c r="AC36" s="16"/>
    </row>
    <row r="37" spans="1:29">
      <c r="A37" s="31" t="s">
        <v>87</v>
      </c>
      <c r="B37" s="13"/>
      <c r="C37" s="13"/>
      <c r="D37" s="13"/>
      <c r="E37" s="13"/>
      <c r="F37" s="13"/>
      <c r="G37" s="13"/>
      <c r="H37" s="13"/>
      <c r="I37" s="13"/>
      <c r="J37" s="137"/>
      <c r="K37" s="138"/>
      <c r="L37" s="138"/>
      <c r="M37" s="139"/>
      <c r="U37" s="80" t="s">
        <v>88</v>
      </c>
      <c r="V37" s="16"/>
      <c r="W37" s="114">
        <v>44708</v>
      </c>
      <c r="X37" s="114"/>
      <c r="Y37" s="114"/>
      <c r="AA37" s="114">
        <v>44715</v>
      </c>
      <c r="AB37" s="114"/>
      <c r="AC37" s="16"/>
    </row>
    <row r="38" spans="1:29">
      <c r="A38" s="13" t="s">
        <v>89</v>
      </c>
      <c r="B38" s="13"/>
      <c r="C38" s="13"/>
      <c r="D38" s="13"/>
      <c r="E38" s="13"/>
      <c r="F38" s="13"/>
      <c r="G38" s="13"/>
      <c r="H38" s="13"/>
      <c r="I38" s="13"/>
      <c r="J38" s="14"/>
      <c r="L38" s="13"/>
      <c r="M38" s="13"/>
      <c r="U38" s="84" t="s">
        <v>90</v>
      </c>
      <c r="V38" s="85"/>
      <c r="W38" s="115">
        <v>44722</v>
      </c>
      <c r="X38" s="115"/>
      <c r="Y38" s="115"/>
      <c r="Z38" s="87"/>
      <c r="AA38" s="115">
        <v>44729</v>
      </c>
      <c r="AB38" s="115"/>
      <c r="AC38" s="16"/>
    </row>
    <row r="39" spans="1:29">
      <c r="J39" s="14"/>
      <c r="U39" s="80" t="s">
        <v>91</v>
      </c>
      <c r="V39" s="16"/>
      <c r="W39" s="114">
        <v>44736</v>
      </c>
      <c r="X39" s="114"/>
      <c r="Y39" s="114"/>
      <c r="AA39" s="114">
        <v>44743</v>
      </c>
      <c r="AB39" s="114"/>
      <c r="AC39" s="16"/>
    </row>
    <row r="40" spans="1:29">
      <c r="A40" s="14"/>
      <c r="B40" s="14"/>
      <c r="C40" s="14"/>
      <c r="D40" s="14"/>
      <c r="E40" s="14"/>
      <c r="F40" s="14"/>
      <c r="G40" s="14"/>
      <c r="H40" s="14"/>
      <c r="I40" s="14"/>
      <c r="J40" s="14"/>
      <c r="L40" s="14"/>
      <c r="M40" s="14"/>
      <c r="U40" s="84" t="s">
        <v>92</v>
      </c>
      <c r="V40" s="85"/>
      <c r="W40" s="115">
        <v>44750</v>
      </c>
      <c r="X40" s="115"/>
      <c r="Y40" s="115"/>
      <c r="Z40" s="87"/>
      <c r="AA40" s="115">
        <v>44757</v>
      </c>
      <c r="AB40" s="115"/>
      <c r="AC40" s="16"/>
    </row>
    <row r="41" spans="1:29">
      <c r="A41" s="14"/>
      <c r="B41" s="14"/>
      <c r="C41" s="14"/>
      <c r="D41" s="14"/>
      <c r="E41" s="14"/>
      <c r="F41" s="14"/>
      <c r="G41" s="14"/>
      <c r="H41" s="14"/>
      <c r="I41" s="14"/>
      <c r="J41" s="14"/>
      <c r="L41" s="14"/>
      <c r="M41" s="14"/>
      <c r="U41" s="80" t="s">
        <v>93</v>
      </c>
      <c r="V41" s="16"/>
      <c r="W41" s="114">
        <v>44764</v>
      </c>
      <c r="X41" s="114"/>
      <c r="Y41" s="114"/>
      <c r="AA41" s="114">
        <v>44771</v>
      </c>
      <c r="AB41" s="114"/>
      <c r="AC41" s="16"/>
    </row>
    <row r="42" spans="1:29">
      <c r="A42" s="14"/>
      <c r="B42" s="14"/>
      <c r="C42" s="14"/>
      <c r="D42" s="14"/>
      <c r="E42" s="14"/>
      <c r="F42" s="14"/>
      <c r="G42" s="14"/>
      <c r="H42" s="14"/>
      <c r="I42" s="14"/>
      <c r="L42" s="14"/>
      <c r="M42" s="14"/>
      <c r="U42" s="84" t="s">
        <v>94</v>
      </c>
      <c r="V42" s="85"/>
      <c r="W42" s="115">
        <v>44778</v>
      </c>
      <c r="X42" s="115"/>
      <c r="Y42" s="115"/>
      <c r="Z42" s="87"/>
      <c r="AA42" s="115">
        <v>44785</v>
      </c>
      <c r="AB42" s="115"/>
      <c r="AC42" s="20"/>
    </row>
    <row r="43" spans="1:29">
      <c r="A43" s="14"/>
      <c r="B43" s="14"/>
      <c r="C43" s="14"/>
      <c r="D43" s="14"/>
      <c r="E43" s="14"/>
      <c r="F43" s="14"/>
      <c r="G43" s="14"/>
      <c r="H43" s="14"/>
      <c r="I43" s="14"/>
      <c r="L43" s="14"/>
      <c r="M43" s="14"/>
      <c r="AC43" s="20"/>
    </row>
    <row r="44" spans="1:29">
      <c r="U44" s="22"/>
      <c r="V44" s="22"/>
      <c r="W44" s="22"/>
      <c r="X44" s="22"/>
      <c r="Y44" s="22"/>
      <c r="Z44" s="23"/>
      <c r="AA44" s="21"/>
      <c r="AB44" s="21"/>
      <c r="AC44" s="20"/>
    </row>
    <row r="45" spans="1:29">
      <c r="AA45" s="20"/>
      <c r="AB45" s="20"/>
      <c r="AC45" s="20"/>
    </row>
    <row r="46" spans="1:29">
      <c r="AB46" s="20"/>
      <c r="AC46" s="20"/>
    </row>
  </sheetData>
  <sheetProtection sheet="1" selectLockedCells="1"/>
  <dataConsolidate/>
  <mergeCells count="92">
    <mergeCell ref="W30:Y30"/>
    <mergeCell ref="W31:Y31"/>
    <mergeCell ref="W22:Y22"/>
    <mergeCell ref="AA22:AB22"/>
    <mergeCell ref="W17:Y17"/>
    <mergeCell ref="AA27:AB27"/>
    <mergeCell ref="AA28:AB28"/>
    <mergeCell ref="AA29:AB29"/>
    <mergeCell ref="AA25:AB25"/>
    <mergeCell ref="AA26:AB26"/>
    <mergeCell ref="W20:Y20"/>
    <mergeCell ref="W21:Y21"/>
    <mergeCell ref="AA40:AB40"/>
    <mergeCell ref="AA41:AB41"/>
    <mergeCell ref="AA42:AB42"/>
    <mergeCell ref="AA39:AB39"/>
    <mergeCell ref="W37:Y37"/>
    <mergeCell ref="W38:Y38"/>
    <mergeCell ref="W39:Y39"/>
    <mergeCell ref="W41:Y41"/>
    <mergeCell ref="W42:Y42"/>
    <mergeCell ref="AA38:AB38"/>
    <mergeCell ref="AA37:AB37"/>
    <mergeCell ref="AA34:AB34"/>
    <mergeCell ref="AA35:AB35"/>
    <mergeCell ref="AA36:AB36"/>
    <mergeCell ref="W40:Y40"/>
    <mergeCell ref="A2:S2"/>
    <mergeCell ref="G33:H33"/>
    <mergeCell ref="G34:H34"/>
    <mergeCell ref="G35:H35"/>
    <mergeCell ref="G36:H36"/>
    <mergeCell ref="W35:Y35"/>
    <mergeCell ref="W36:Y36"/>
    <mergeCell ref="W26:Y26"/>
    <mergeCell ref="J33:M37"/>
    <mergeCell ref="W33:Y33"/>
    <mergeCell ref="W34:Y34"/>
    <mergeCell ref="W19:Y19"/>
    <mergeCell ref="W32:Y32"/>
    <mergeCell ref="A1:S1"/>
    <mergeCell ref="O5:S5"/>
    <mergeCell ref="O7:S7"/>
    <mergeCell ref="W27:Y27"/>
    <mergeCell ref="W24:Y24"/>
    <mergeCell ref="W25:Y25"/>
    <mergeCell ref="W15:Y15"/>
    <mergeCell ref="W16:Y16"/>
    <mergeCell ref="W18:Y18"/>
    <mergeCell ref="W23:Y23"/>
    <mergeCell ref="V14:Z14"/>
    <mergeCell ref="V2:X2"/>
    <mergeCell ref="V3:AB3"/>
    <mergeCell ref="I4:J4"/>
    <mergeCell ref="A4:F4"/>
    <mergeCell ref="AA33:AB33"/>
    <mergeCell ref="AA32:AB32"/>
    <mergeCell ref="W28:Y28"/>
    <mergeCell ref="W29:Y29"/>
    <mergeCell ref="AA14:AB14"/>
    <mergeCell ref="AA15:AB15"/>
    <mergeCell ref="AA16:AB16"/>
    <mergeCell ref="AA17:AB17"/>
    <mergeCell ref="AA18:AB18"/>
    <mergeCell ref="AA19:AB19"/>
    <mergeCell ref="AA30:AB30"/>
    <mergeCell ref="AA31:AB31"/>
    <mergeCell ref="AA20:AB20"/>
    <mergeCell ref="AA21:AB21"/>
    <mergeCell ref="AA23:AB23"/>
    <mergeCell ref="AA24:AB24"/>
    <mergeCell ref="A36:E36"/>
    <mergeCell ref="R11:S11"/>
    <mergeCell ref="A34:E34"/>
    <mergeCell ref="R35:S35"/>
    <mergeCell ref="A33:E33"/>
    <mergeCell ref="A35:E35"/>
    <mergeCell ref="A31:E31"/>
    <mergeCell ref="G31:H31"/>
    <mergeCell ref="A32:E32"/>
    <mergeCell ref="G32:H32"/>
    <mergeCell ref="J32:M32"/>
    <mergeCell ref="O9:S9"/>
    <mergeCell ref="O8:S8"/>
    <mergeCell ref="M5:N5"/>
    <mergeCell ref="M11:N11"/>
    <mergeCell ref="M10:N10"/>
    <mergeCell ref="M9:N9"/>
    <mergeCell ref="M8:N8"/>
    <mergeCell ref="M7:N7"/>
    <mergeCell ref="M6:N6"/>
    <mergeCell ref="O11:P11"/>
  </mergeCells>
  <phoneticPr fontId="0" type="noConversion"/>
  <dataValidations count="5">
    <dataValidation type="list" allowBlank="1" showInputMessage="1" showErrorMessage="1" sqref="O8" xr:uid="{00000000-0002-0000-0100-000001000000}">
      <formula1>"Less than 10 hrs, Less than 20 hrs, Less than 30 hrs, 40 hrs"</formula1>
    </dataValidation>
    <dataValidation type="list" allowBlank="1" showInputMessage="1" showErrorMessage="1" sqref="I14:I30 M14:M30 E14:E30" xr:uid="{00000000-0002-0000-0100-000002000000}">
      <formula1>"Adult Education, Bright Beginnings ECE, Bright Beginnings Parent Ed, Elementary School – 21st, Middle School – 21st, High School- 21st, GPFLM- Ala, GPFLM – Guad, Administration"</formula1>
    </dataValidation>
    <dataValidation type="list" allowBlank="1" showInputMessage="1" showErrorMessage="1" sqref="L14:L30 H14:H30 D14:D30" xr:uid="{00000000-0002-0000-0100-000003000000}">
      <formula1>"Direct Service to Students, Lesson Planning, Professional Development, Recruitment, Family Services, Special Projects, Grant Reporting, Evaluation, Transportation, Facilities, Food Pantry, Administration, Volunteers, Marketing, HR, GPFLM, Finance"</formula1>
    </dataValidation>
    <dataValidation type="time" allowBlank="1" showInputMessage="1" showErrorMessage="1" errorTitle="Incorrect Time Format" error="Please use the following format for entering the time: 12:00 AM" sqref="J14:K30 F14:G30 B14:C30" xr:uid="{00000000-0002-0000-0100-000004000000}">
      <formula1>0</formula1>
      <formula2>0.999988425925926</formula2>
    </dataValidation>
    <dataValidation type="list" allowBlank="1" showInputMessage="1" showErrorMessage="1" sqref="O7:S7" xr:uid="{C8653798-CE1F-4732-B4E1-D5C43036C5F3}">
      <formula1>Name</formula1>
    </dataValidation>
  </dataValidations>
  <printOptions horizontalCentered="1"/>
  <pageMargins left="0.5" right="0.5" top="0.5" bottom="0.5" header="0.5" footer="0.25"/>
  <pageSetup scale="5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C8695AB-FA71-458E-9C47-CAB55B6A7034}">
          <x14:formula1>
            <xm:f>'Data Source'!$C$2:$C$13</xm:f>
          </x14:formula1>
          <xm:sqref>O9:S9</xm:sqref>
        </x14:dataValidation>
        <x14:dataValidation type="list" allowBlank="1" showInputMessage="1" showErrorMessage="1" xr:uid="{00000000-0002-0000-0100-000000000000}">
          <x14:formula1>
            <xm:f>'Data Source'!$E$2:$E$22</xm:f>
          </x14:formula1>
          <xm:sqref>O10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8F4AA-1931-40C1-92B6-637E4B2E347C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workbookViewId="0">
      <selection activeCell="A17" sqref="A17"/>
    </sheetView>
  </sheetViews>
  <sheetFormatPr defaultColWidth="9.140625" defaultRowHeight="12.75"/>
  <cols>
    <col min="1" max="1" width="23.28515625" style="88" bestFit="1" customWidth="1"/>
    <col min="2" max="2" width="9.85546875" style="88" customWidth="1"/>
    <col min="3" max="3" width="27.140625" style="88" bestFit="1" customWidth="1"/>
    <col min="4" max="4" width="9.140625" style="88"/>
    <col min="5" max="5" width="39.85546875" style="88" bestFit="1" customWidth="1"/>
    <col min="6" max="16384" width="9.140625" style="88"/>
  </cols>
  <sheetData>
    <row r="1" spans="1:5" ht="15.75" thickBot="1">
      <c r="A1" s="90" t="s">
        <v>95</v>
      </c>
      <c r="B1" s="91"/>
      <c r="C1" s="92" t="s">
        <v>96</v>
      </c>
      <c r="D1" s="91"/>
      <c r="E1" s="93" t="s">
        <v>97</v>
      </c>
    </row>
    <row r="2" spans="1:5" ht="15">
      <c r="A2" s="88" t="s">
        <v>98</v>
      </c>
      <c r="C2" s="94" t="s">
        <v>99</v>
      </c>
      <c r="E2" s="88" t="s">
        <v>100</v>
      </c>
    </row>
    <row r="3" spans="1:5" ht="15">
      <c r="A3" s="88" t="s">
        <v>101</v>
      </c>
      <c r="C3" s="94" t="s">
        <v>102</v>
      </c>
      <c r="E3" s="88" t="s">
        <v>103</v>
      </c>
    </row>
    <row r="4" spans="1:5" ht="15">
      <c r="A4" s="88" t="s">
        <v>104</v>
      </c>
      <c r="C4" s="94" t="s">
        <v>23</v>
      </c>
      <c r="E4" s="88" t="s">
        <v>105</v>
      </c>
    </row>
    <row r="5" spans="1:5" ht="15">
      <c r="A5" s="88" t="s">
        <v>106</v>
      </c>
      <c r="C5" s="94" t="s">
        <v>107</v>
      </c>
      <c r="E5" s="88" t="s">
        <v>108</v>
      </c>
    </row>
    <row r="6" spans="1:5" ht="15">
      <c r="A6" s="88" t="s">
        <v>109</v>
      </c>
      <c r="C6" s="94" t="s">
        <v>110</v>
      </c>
      <c r="E6" s="88" t="s">
        <v>111</v>
      </c>
    </row>
    <row r="7" spans="1:5" ht="15">
      <c r="A7" s="88" t="s">
        <v>112</v>
      </c>
      <c r="C7" s="94" t="s">
        <v>113</v>
      </c>
      <c r="E7" s="88" t="s">
        <v>114</v>
      </c>
    </row>
    <row r="8" spans="1:5" ht="15">
      <c r="A8" s="88" t="s">
        <v>115</v>
      </c>
      <c r="C8" s="94" t="s">
        <v>116</v>
      </c>
      <c r="E8" s="88" t="s">
        <v>117</v>
      </c>
    </row>
    <row r="9" spans="1:5" ht="15">
      <c r="A9" s="88" t="s">
        <v>118</v>
      </c>
      <c r="C9" s="94" t="s">
        <v>119</v>
      </c>
      <c r="E9" s="88" t="s">
        <v>120</v>
      </c>
    </row>
    <row r="10" spans="1:5">
      <c r="A10" s="88" t="s">
        <v>17</v>
      </c>
      <c r="E10" s="88" t="s">
        <v>121</v>
      </c>
    </row>
    <row r="11" spans="1:5">
      <c r="A11" s="88" t="s">
        <v>122</v>
      </c>
      <c r="E11" s="88" t="s">
        <v>123</v>
      </c>
    </row>
    <row r="12" spans="1:5">
      <c r="A12" s="88" t="s">
        <v>124</v>
      </c>
      <c r="E12" s="88" t="s">
        <v>125</v>
      </c>
    </row>
    <row r="13" spans="1:5" ht="15">
      <c r="A13" s="88" t="s">
        <v>126</v>
      </c>
      <c r="C13" s="89"/>
      <c r="E13" s="88" t="s">
        <v>127</v>
      </c>
    </row>
    <row r="14" spans="1:5" ht="15">
      <c r="A14" s="88" t="s">
        <v>128</v>
      </c>
      <c r="C14" s="89"/>
      <c r="E14" s="88" t="s">
        <v>129</v>
      </c>
    </row>
    <row r="15" spans="1:5">
      <c r="A15" s="88" t="s">
        <v>130</v>
      </c>
      <c r="E15" s="88" t="s">
        <v>131</v>
      </c>
    </row>
    <row r="16" spans="1:5">
      <c r="A16" s="88" t="s">
        <v>132</v>
      </c>
      <c r="E16" s="88" t="s">
        <v>133</v>
      </c>
    </row>
    <row r="17" spans="1:5">
      <c r="A17" s="88" t="s">
        <v>134</v>
      </c>
      <c r="E17" s="88" t="s">
        <v>135</v>
      </c>
    </row>
    <row r="18" spans="1:5">
      <c r="E18" s="88" t="s">
        <v>136</v>
      </c>
    </row>
    <row r="19" spans="1:5" ht="15">
      <c r="E19" s="94" t="s">
        <v>137</v>
      </c>
    </row>
    <row r="20" spans="1:5">
      <c r="E20" s="88" t="s">
        <v>138</v>
      </c>
    </row>
    <row r="21" spans="1:5">
      <c r="E21" s="88" t="s">
        <v>139</v>
      </c>
    </row>
    <row r="22" spans="1:5" ht="15">
      <c r="E22" s="94" t="s">
        <v>26</v>
      </c>
    </row>
  </sheetData>
  <sheetProtection sheet="1" objects="1" scenarios="1"/>
  <autoFilter ref="A1:D1" xr:uid="{00000000-0009-0000-0000-000002000000}"/>
  <sortState xmlns:xlrd2="http://schemas.microsoft.com/office/spreadsheetml/2017/richdata2" ref="E2:E23">
    <sortCondition ref="E2:E2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4915E18349D6438DE4A1286109CA35" ma:contentTypeVersion="13" ma:contentTypeDescription="Create a new document." ma:contentTypeScope="" ma:versionID="6a1d8ec3135d581d858bef403d9bc5c0">
  <xsd:schema xmlns:xsd="http://www.w3.org/2001/XMLSchema" xmlns:xs="http://www.w3.org/2001/XMLSchema" xmlns:p="http://schemas.microsoft.com/office/2006/metadata/properties" xmlns:ns2="04fec31b-18e0-4cbc-bd47-0373cc7915ee" xmlns:ns3="dcf00f4c-4c8c-49ae-89b8-a3b6be1133f8" targetNamespace="http://schemas.microsoft.com/office/2006/metadata/properties" ma:root="true" ma:fieldsID="93737714af005b1938ffe30e5fe23f3c" ns2:_="" ns3:_="">
    <xsd:import namespace="04fec31b-18e0-4cbc-bd47-0373cc7915ee"/>
    <xsd:import namespace="dcf00f4c-4c8c-49ae-89b8-a3b6be1133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ec31b-18e0-4cbc-bd47-0373cc7915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f00f4c-4c8c-49ae-89b8-a3b6be1133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7DAD56-2103-48D2-84CB-00DE9303683D}"/>
</file>

<file path=customXml/itemProps2.xml><?xml version="1.0" encoding="utf-8"?>
<ds:datastoreItem xmlns:ds="http://schemas.openxmlformats.org/officeDocument/2006/customXml" ds:itemID="{5CDEB49A-61FA-4F7E-A5E8-5C6898A4BF05}"/>
</file>

<file path=customXml/itemProps3.xml><?xml version="1.0" encoding="utf-8"?>
<ds:datastoreItem xmlns:ds="http://schemas.openxmlformats.org/officeDocument/2006/customXml" ds:itemID="{FE0DA5AA-DDB2-420E-9DAF-46CC895C6E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Vertex42 LLC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Time Sheet with 2 Breaks - Monthly</dc:title>
  <dc:subject/>
  <dc:creator>Vertex42.com</dc:creator>
  <cp:keywords/>
  <dc:description>(c) 2012 Vertex42 LLC. All Rights Reserved.</dc:description>
  <cp:lastModifiedBy>Donna L. Clark</cp:lastModifiedBy>
  <cp:revision/>
  <dcterms:created xsi:type="dcterms:W3CDTF">2003-11-23T07:57:29Z</dcterms:created>
  <dcterms:modified xsi:type="dcterms:W3CDTF">2022-01-10T16:59:51Z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 Vertex42 LLC</vt:lpwstr>
  </property>
  <property fmtid="{D5CDD505-2E9C-101B-9397-08002B2CF9AE}" pid="3" name="Version">
    <vt:lpwstr>2.3.2</vt:lpwstr>
  </property>
</Properties>
</file>